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rena\Desktop\upraven 8\"/>
    </mc:Choice>
  </mc:AlternateContent>
  <bookViews>
    <workbookView xWindow="0" yWindow="0" windowWidth="24000" windowHeight="9585" tabRatio="992" firstSheet="2" activeTab="8"/>
  </bookViews>
  <sheets>
    <sheet name=" 1_Pocinkuvani i PP-R cevki" sheetId="10" r:id="rId1"/>
    <sheet name="2_Fasonski liveni " sheetId="2" r:id="rId2"/>
    <sheet name="3 ПЕ црева" sheetId="4" r:id="rId3"/>
    <sheet name=" 3,1 KПЕ цевки и фас" sheetId="6" r:id="rId4"/>
    <sheet name="4. PVC водовод" sheetId="19" r:id="rId5"/>
    <sheet name="5 Капаци " sheetId="15" r:id="rId6"/>
    <sheet name="6_Creva" sheetId="21" r:id="rId7"/>
    <sheet name="7_del uslugi" sheetId="22" r:id="rId8"/>
    <sheet name="USLUGI NA JP ISAR" sheetId="23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6" l="1"/>
  <c r="E82" i="6"/>
  <c r="E81" i="6"/>
  <c r="E81" i="19" l="1"/>
  <c r="E80" i="19"/>
  <c r="E79" i="19"/>
  <c r="E78" i="19"/>
  <c r="E77" i="19"/>
  <c r="E76" i="19"/>
  <c r="E75" i="19"/>
  <c r="E74" i="19"/>
  <c r="E73" i="19"/>
  <c r="E72" i="19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1" i="6"/>
  <c r="E60" i="6"/>
  <c r="E59" i="6"/>
  <c r="E57" i="6"/>
  <c r="E56" i="6"/>
  <c r="E55" i="6"/>
  <c r="E54" i="6"/>
  <c r="E53" i="6"/>
  <c r="E52" i="6"/>
  <c r="E50" i="6"/>
  <c r="E49" i="6"/>
  <c r="E48" i="6"/>
  <c r="E47" i="6"/>
  <c r="E46" i="6"/>
  <c r="E44" i="6"/>
  <c r="E43" i="6"/>
  <c r="E42" i="6"/>
  <c r="E41" i="6"/>
  <c r="E40" i="6"/>
  <c r="E38" i="6"/>
  <c r="E37" i="6"/>
  <c r="E36" i="6"/>
  <c r="E35" i="6"/>
  <c r="E34" i="6"/>
  <c r="E25" i="6"/>
  <c r="E24" i="6"/>
  <c r="E23" i="6"/>
  <c r="E22" i="6"/>
  <c r="E21" i="6"/>
  <c r="E20" i="6"/>
  <c r="E19" i="6"/>
  <c r="E18" i="6"/>
  <c r="E12" i="6"/>
  <c r="E11" i="6"/>
  <c r="E10" i="6"/>
  <c r="E9" i="6"/>
  <c r="E8" i="6"/>
  <c r="E7" i="6"/>
  <c r="E135" i="4"/>
  <c r="E101" i="4"/>
  <c r="E100" i="4"/>
  <c r="E73" i="4"/>
  <c r="E34" i="4"/>
  <c r="E16" i="4"/>
  <c r="E140" i="10"/>
  <c r="E96" i="10"/>
  <c r="E22" i="10"/>
  <c r="E12" i="10"/>
  <c r="E11" i="10"/>
  <c r="E10" i="10"/>
  <c r="E9" i="10"/>
  <c r="E8" i="10"/>
  <c r="E152" i="4" l="1"/>
  <c r="E142" i="4"/>
  <c r="E408" i="2"/>
  <c r="E261" i="10"/>
  <c r="E260" i="10"/>
  <c r="E255" i="10"/>
  <c r="E254" i="10"/>
  <c r="E253" i="10"/>
  <c r="E123" i="10"/>
  <c r="E59" i="10"/>
  <c r="E61" i="10"/>
  <c r="E62" i="10"/>
  <c r="E63" i="10"/>
  <c r="E64" i="10"/>
  <c r="E60" i="10"/>
  <c r="E48" i="10"/>
  <c r="E41" i="10"/>
  <c r="E42" i="10"/>
  <c r="E43" i="10"/>
  <c r="E44" i="10"/>
  <c r="E34" i="10"/>
  <c r="E35" i="10"/>
  <c r="E36" i="10"/>
  <c r="E37" i="10"/>
  <c r="E38" i="10"/>
  <c r="E39" i="10"/>
  <c r="E40" i="10"/>
  <c r="E33" i="10"/>
  <c r="E32" i="10"/>
  <c r="E31" i="10"/>
  <c r="E30" i="10"/>
  <c r="E29" i="10"/>
  <c r="E28" i="10"/>
  <c r="E27" i="10"/>
  <c r="E26" i="10"/>
  <c r="E21" i="10"/>
  <c r="E550" i="2"/>
  <c r="F550" i="2" s="1"/>
  <c r="E548" i="2"/>
  <c r="F548" i="2" s="1"/>
  <c r="E563" i="2"/>
  <c r="F563" i="2" s="1"/>
  <c r="E562" i="2"/>
  <c r="F562" i="2" s="1"/>
  <c r="E561" i="2"/>
  <c r="F561" i="2" s="1"/>
  <c r="E558" i="2"/>
  <c r="F558" i="2" s="1"/>
  <c r="E557" i="2"/>
  <c r="F557" i="2" s="1"/>
  <c r="E556" i="2"/>
  <c r="F556" i="2" s="1"/>
  <c r="E555" i="2"/>
  <c r="F555" i="2" s="1"/>
  <c r="E405" i="2"/>
  <c r="F405" i="2" s="1"/>
  <c r="E398" i="2"/>
  <c r="F398" i="2" s="1"/>
  <c r="E397" i="2"/>
  <c r="F397" i="2" s="1"/>
  <c r="E395" i="2"/>
  <c r="F395" i="2" s="1"/>
  <c r="E393" i="2"/>
  <c r="F393" i="2" s="1"/>
  <c r="E384" i="2"/>
  <c r="F384" i="2" s="1"/>
  <c r="E530" i="2"/>
  <c r="F530" i="2" s="1"/>
  <c r="E526" i="2"/>
  <c r="F526" i="2" s="1"/>
  <c r="E522" i="2"/>
  <c r="F522" i="2" s="1"/>
  <c r="E510" i="2"/>
  <c r="F510" i="2" s="1"/>
  <c r="E509" i="2"/>
  <c r="F509" i="2" s="1"/>
  <c r="E508" i="2"/>
  <c r="F508" i="2" s="1"/>
  <c r="E469" i="2"/>
  <c r="F469" i="2" s="1"/>
  <c r="E445" i="2" l="1"/>
  <c r="F445" i="2" s="1"/>
  <c r="E244" i="2"/>
  <c r="F244" i="2" s="1"/>
  <c r="E230" i="2"/>
  <c r="F230" i="2" s="1"/>
  <c r="E226" i="2"/>
  <c r="F226" i="2" s="1"/>
  <c r="E221" i="2"/>
  <c r="F221" i="2" s="1"/>
  <c r="E209" i="2"/>
  <c r="F209" i="2" s="1"/>
  <c r="E199" i="2"/>
  <c r="F199" i="2" s="1"/>
  <c r="E198" i="2"/>
  <c r="F198" i="2" s="1"/>
  <c r="E193" i="2"/>
  <c r="F193" i="2" s="1"/>
  <c r="E179" i="2"/>
  <c r="F179" i="2" s="1"/>
  <c r="E163" i="2"/>
  <c r="F163" i="2" s="1"/>
  <c r="E166" i="2"/>
  <c r="F166" i="2" s="1"/>
  <c r="E165" i="2"/>
  <c r="F165" i="2" s="1"/>
  <c r="E156" i="2"/>
  <c r="F156" i="2" s="1"/>
  <c r="E155" i="2"/>
  <c r="F155" i="2" s="1"/>
  <c r="E145" i="2"/>
  <c r="F145" i="2" s="1"/>
  <c r="E146" i="2"/>
  <c r="F146" i="2" s="1"/>
  <c r="E136" i="2"/>
  <c r="F136" i="2" s="1"/>
  <c r="E135" i="2"/>
  <c r="F135" i="2" s="1"/>
  <c r="E126" i="2"/>
  <c r="F126" i="2" s="1"/>
  <c r="E127" i="2"/>
  <c r="F127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75" i="2"/>
  <c r="F175" i="2" s="1"/>
  <c r="E176" i="2"/>
  <c r="F176" i="2" s="1"/>
  <c r="E178" i="2"/>
  <c r="F178" i="2" s="1"/>
  <c r="E180" i="2"/>
  <c r="F180" i="2" s="1"/>
  <c r="E181" i="2"/>
  <c r="F181" i="2" s="1"/>
  <c r="E182" i="2"/>
  <c r="F182" i="2" s="1"/>
  <c r="E70" i="19" l="1"/>
  <c r="E69" i="19"/>
  <c r="E68" i="19"/>
  <c r="E59" i="19"/>
  <c r="E58" i="19"/>
  <c r="E57" i="19"/>
  <c r="E48" i="19"/>
  <c r="E47" i="19"/>
  <c r="E46" i="19"/>
  <c r="E35" i="19"/>
  <c r="E36" i="19"/>
  <c r="E37" i="19"/>
  <c r="E24" i="15"/>
  <c r="E23" i="15"/>
  <c r="E22" i="15"/>
  <c r="E21" i="15"/>
  <c r="E20" i="15"/>
  <c r="E15" i="15"/>
  <c r="E13" i="15"/>
  <c r="E11" i="15"/>
  <c r="E8" i="15"/>
  <c r="E5" i="15"/>
  <c r="E123" i="4"/>
  <c r="E122" i="4"/>
  <c r="E121" i="4"/>
  <c r="E120" i="4"/>
  <c r="E119" i="4"/>
  <c r="E118" i="4"/>
  <c r="E110" i="4"/>
  <c r="E109" i="4"/>
  <c r="E75" i="4"/>
  <c r="E68" i="4"/>
  <c r="E35" i="4"/>
  <c r="E17" i="4"/>
  <c r="E537" i="2"/>
  <c r="E536" i="2"/>
  <c r="E535" i="2"/>
  <c r="E534" i="2"/>
  <c r="E417" i="2"/>
  <c r="E416" i="2"/>
  <c r="E415" i="2"/>
  <c r="E414" i="2"/>
  <c r="E413" i="2"/>
  <c r="E371" i="2"/>
  <c r="E370" i="2"/>
  <c r="E365" i="2"/>
  <c r="E364" i="2"/>
  <c r="E363" i="2"/>
  <c r="E350" i="2"/>
  <c r="E349" i="2"/>
  <c r="E348" i="2"/>
  <c r="E347" i="2"/>
  <c r="E334" i="2"/>
  <c r="E335" i="2"/>
  <c r="E333" i="2"/>
  <c r="E332" i="2"/>
  <c r="E320" i="2"/>
  <c r="E319" i="2"/>
  <c r="E318" i="2"/>
  <c r="E317" i="2"/>
  <c r="E150" i="10"/>
  <c r="E151" i="10"/>
  <c r="E139" i="10"/>
  <c r="E133" i="10"/>
  <c r="E132" i="10"/>
  <c r="E118" i="10"/>
  <c r="E110" i="10"/>
  <c r="E111" i="10"/>
  <c r="E113" i="10"/>
  <c r="E112" i="10"/>
  <c r="E100" i="10"/>
  <c r="E101" i="10"/>
  <c r="E102" i="10"/>
  <c r="E98" i="10"/>
  <c r="E97" i="10"/>
  <c r="E90" i="10"/>
  <c r="E89" i="10"/>
  <c r="E88" i="10"/>
  <c r="E80" i="10"/>
  <c r="E79" i="10"/>
  <c r="E78" i="10"/>
  <c r="E73" i="10"/>
  <c r="E72" i="10"/>
  <c r="E71" i="10"/>
  <c r="E70" i="10"/>
  <c r="E65" i="10"/>
  <c r="E66" i="10"/>
  <c r="E58" i="10"/>
  <c r="E57" i="10"/>
  <c r="E56" i="10"/>
  <c r="E55" i="10"/>
  <c r="E54" i="10"/>
  <c r="E53" i="10"/>
  <c r="E52" i="10"/>
  <c r="E51" i="10"/>
  <c r="E50" i="10"/>
  <c r="E49" i="10"/>
  <c r="E45" i="10"/>
  <c r="E150" i="4"/>
  <c r="E387" i="2" l="1"/>
  <c r="E46" i="2"/>
  <c r="E142" i="10" l="1"/>
  <c r="F142" i="10" s="1"/>
  <c r="E141" i="10"/>
  <c r="F141" i="10" s="1"/>
  <c r="F140" i="10"/>
  <c r="F139" i="10"/>
  <c r="E138" i="10"/>
  <c r="F138" i="10" s="1"/>
  <c r="E137" i="10"/>
  <c r="F137" i="10" s="1"/>
  <c r="F5" i="21"/>
  <c r="F4" i="21"/>
  <c r="F3" i="21"/>
  <c r="E208" i="10"/>
  <c r="F208" i="10" s="1"/>
  <c r="E209" i="10"/>
  <c r="F209" i="10" s="1"/>
  <c r="E210" i="10"/>
  <c r="F210" i="10" s="1"/>
  <c r="E211" i="10"/>
  <c r="F211" i="10" s="1"/>
  <c r="E212" i="10"/>
  <c r="F212" i="10" s="1"/>
  <c r="E213" i="10"/>
  <c r="F213" i="10" s="1"/>
  <c r="E214" i="10"/>
  <c r="F214" i="10" s="1"/>
  <c r="E215" i="10"/>
  <c r="F215" i="10" s="1"/>
  <c r="E216" i="10"/>
  <c r="F216" i="10" s="1"/>
  <c r="E217" i="10"/>
  <c r="F217" i="10" s="1"/>
  <c r="E218" i="10"/>
  <c r="F218" i="10" s="1"/>
  <c r="E155" i="10"/>
  <c r="F155" i="10" s="1"/>
  <c r="E156" i="10"/>
  <c r="F156" i="10" s="1"/>
  <c r="E157" i="10"/>
  <c r="F157" i="10" s="1"/>
  <c r="F72" i="19"/>
  <c r="F73" i="19"/>
  <c r="E62" i="19"/>
  <c r="F62" i="19" s="1"/>
  <c r="E61" i="19"/>
  <c r="F61" i="19" s="1"/>
  <c r="E63" i="19" l="1"/>
  <c r="F63" i="19" s="1"/>
  <c r="E50" i="19"/>
  <c r="F50" i="19" s="1"/>
  <c r="E51" i="19"/>
  <c r="F51" i="19" s="1"/>
  <c r="E39" i="19"/>
  <c r="F39" i="19" s="1"/>
  <c r="E40" i="19"/>
  <c r="F40" i="19" s="1"/>
  <c r="E28" i="19"/>
  <c r="F28" i="19" s="1"/>
  <c r="E29" i="19"/>
  <c r="F29" i="19" s="1"/>
  <c r="E7" i="10"/>
  <c r="E6" i="10"/>
  <c r="E120" i="10"/>
  <c r="E121" i="10"/>
  <c r="E122" i="10"/>
  <c r="E119" i="10"/>
  <c r="E115" i="10"/>
  <c r="E108" i="10"/>
  <c r="E109" i="10"/>
  <c r="E107" i="10"/>
  <c r="E67" i="10"/>
  <c r="E68" i="10"/>
  <c r="E69" i="10"/>
  <c r="E74" i="10"/>
  <c r="E75" i="10"/>
  <c r="E76" i="10"/>
  <c r="E77" i="10"/>
  <c r="E83" i="10"/>
  <c r="E84" i="10"/>
  <c r="E85" i="10"/>
  <c r="E86" i="10"/>
  <c r="E87" i="10"/>
  <c r="E91" i="10"/>
  <c r="E92" i="10"/>
  <c r="E93" i="10"/>
  <c r="E94" i="10"/>
  <c r="E95" i="10"/>
  <c r="E99" i="10"/>
  <c r="F36" i="10" l="1"/>
  <c r="F35" i="10"/>
  <c r="F34" i="10"/>
  <c r="F33" i="10"/>
  <c r="F32" i="10"/>
  <c r="F31" i="10"/>
  <c r="F30" i="10"/>
  <c r="F29" i="10"/>
  <c r="F28" i="10"/>
  <c r="F27" i="10"/>
  <c r="F26" i="10"/>
  <c r="E23" i="10"/>
  <c r="F23" i="10" s="1"/>
  <c r="F21" i="10"/>
  <c r="E20" i="10" l="1"/>
  <c r="F20" i="10" s="1"/>
  <c r="E19" i="10"/>
  <c r="F19" i="10" s="1"/>
  <c r="E18" i="10"/>
  <c r="F18" i="10" s="1"/>
  <c r="E17" i="10"/>
  <c r="F17" i="10" s="1"/>
  <c r="F35" i="6" l="1"/>
  <c r="E42" i="19"/>
  <c r="F42" i="19" s="1"/>
  <c r="F34" i="6"/>
  <c r="E41" i="19"/>
  <c r="F41" i="19" s="1"/>
  <c r="F37" i="19"/>
  <c r="F36" i="19"/>
  <c r="F35" i="19"/>
  <c r="E34" i="19"/>
  <c r="F34" i="19" s="1"/>
  <c r="E33" i="19"/>
  <c r="F33" i="19" s="1"/>
  <c r="E32" i="19"/>
  <c r="F32" i="19" s="1"/>
  <c r="E31" i="19"/>
  <c r="F31" i="19" s="1"/>
  <c r="E30" i="19"/>
  <c r="F30" i="19" s="1"/>
  <c r="E26" i="19"/>
  <c r="F26" i="19" s="1"/>
  <c r="E27" i="6"/>
  <c r="F27" i="6" s="1"/>
  <c r="E25" i="19"/>
  <c r="F25" i="19" s="1"/>
  <c r="E26" i="6"/>
  <c r="F26" i="6" s="1"/>
  <c r="E24" i="19"/>
  <c r="F24" i="19" s="1"/>
  <c r="F25" i="6"/>
  <c r="E23" i="19"/>
  <c r="F23" i="19" s="1"/>
  <c r="F24" i="6"/>
  <c r="E22" i="19"/>
  <c r="F22" i="19" s="1"/>
  <c r="F23" i="6"/>
  <c r="E21" i="19"/>
  <c r="F21" i="19" s="1"/>
  <c r="F22" i="6"/>
  <c r="E20" i="19"/>
  <c r="F20" i="19" s="1"/>
  <c r="F21" i="6"/>
  <c r="E19" i="19"/>
  <c r="F19" i="19" s="1"/>
  <c r="F20" i="6"/>
  <c r="E18" i="19"/>
  <c r="F18" i="19" s="1"/>
  <c r="F19" i="6"/>
  <c r="E17" i="19"/>
  <c r="F17" i="19" s="1"/>
  <c r="F18" i="6"/>
  <c r="E16" i="19"/>
  <c r="F16" i="19" s="1"/>
  <c r="E15" i="19"/>
  <c r="F15" i="19" s="1"/>
  <c r="E16" i="6"/>
  <c r="F16" i="6" s="1"/>
  <c r="E14" i="19"/>
  <c r="F14" i="19" s="1"/>
  <c r="E15" i="6"/>
  <c r="F15" i="6" s="1"/>
  <c r="E13" i="19"/>
  <c r="F13" i="19" s="1"/>
  <c r="E14" i="6"/>
  <c r="F14" i="6" s="1"/>
  <c r="E12" i="19"/>
  <c r="F12" i="19" s="1"/>
  <c r="E13" i="6"/>
  <c r="F13" i="6" s="1"/>
  <c r="E11" i="19"/>
  <c r="F11" i="19" s="1"/>
  <c r="F12" i="6"/>
  <c r="F12" i="10"/>
  <c r="E10" i="19"/>
  <c r="F10" i="19" s="1"/>
  <c r="F11" i="6"/>
  <c r="F11" i="10"/>
  <c r="E9" i="19"/>
  <c r="F9" i="19" s="1"/>
  <c r="F10" i="6"/>
  <c r="F10" i="10"/>
  <c r="E8" i="19"/>
  <c r="F8" i="19" s="1"/>
  <c r="F9" i="6"/>
  <c r="F9" i="10"/>
  <c r="E7" i="19"/>
  <c r="F7" i="19" s="1"/>
  <c r="F8" i="6"/>
  <c r="F8" i="10"/>
  <c r="E6" i="19"/>
  <c r="F6" i="19" s="1"/>
  <c r="F7" i="6"/>
  <c r="F7" i="10"/>
  <c r="E5" i="19"/>
  <c r="F5" i="19" s="1"/>
  <c r="F81" i="19"/>
  <c r="F80" i="19"/>
  <c r="F79" i="19"/>
  <c r="F78" i="19"/>
  <c r="F77" i="19"/>
  <c r="F76" i="19"/>
  <c r="F45" i="10"/>
  <c r="F75" i="19"/>
  <c r="F61" i="6"/>
  <c r="F44" i="10"/>
  <c r="F74" i="19"/>
  <c r="F56" i="6"/>
  <c r="F39" i="10"/>
  <c r="E67" i="19"/>
  <c r="F67" i="19" s="1"/>
  <c r="F59" i="6"/>
  <c r="F42" i="10"/>
  <c r="F70" i="19"/>
  <c r="E58" i="6"/>
  <c r="F58" i="6" s="1"/>
  <c r="F41" i="10"/>
  <c r="F69" i="19"/>
  <c r="F57" i="6"/>
  <c r="F40" i="10"/>
  <c r="F68" i="19"/>
  <c r="F55" i="6"/>
  <c r="F38" i="10"/>
  <c r="E66" i="19"/>
  <c r="F66" i="19" s="1"/>
  <c r="F54" i="6"/>
  <c r="F37" i="10"/>
  <c r="E65" i="19"/>
  <c r="F65" i="19" s="1"/>
  <c r="F53" i="6"/>
  <c r="E64" i="19"/>
  <c r="F64" i="19" s="1"/>
  <c r="F52" i="6"/>
  <c r="F50" i="6"/>
  <c r="F59" i="19"/>
  <c r="F49" i="6"/>
  <c r="F58" i="19"/>
  <c r="F48" i="6"/>
  <c r="F57" i="19"/>
  <c r="F47" i="6"/>
  <c r="E56" i="19"/>
  <c r="F56" i="19" s="1"/>
  <c r="F46" i="6"/>
  <c r="E55" i="19"/>
  <c r="F55" i="19" s="1"/>
  <c r="F45" i="6"/>
  <c r="E54" i="19"/>
  <c r="F54" i="19" s="1"/>
  <c r="F44" i="6"/>
  <c r="E53" i="19"/>
  <c r="F53" i="19" s="1"/>
  <c r="F41" i="6"/>
  <c r="E24" i="10"/>
  <c r="F24" i="10" s="1"/>
  <c r="F48" i="19"/>
  <c r="F40" i="6"/>
  <c r="F47" i="19"/>
  <c r="F39" i="6"/>
  <c r="F22" i="10"/>
  <c r="F46" i="19"/>
  <c r="F38" i="6"/>
  <c r="E45" i="19"/>
  <c r="F45" i="19" s="1"/>
  <c r="F37" i="6"/>
  <c r="E44" i="19"/>
  <c r="F44" i="19" s="1"/>
  <c r="F36" i="6"/>
  <c r="E43" i="19"/>
  <c r="F43" i="19" s="1"/>
  <c r="E93" i="6" l="1"/>
  <c r="F79" i="6"/>
  <c r="E434" i="2" l="1"/>
  <c r="F434" i="2" s="1"/>
  <c r="F408" i="2"/>
  <c r="F122" i="10"/>
  <c r="F99" i="10"/>
  <c r="F100" i="10"/>
  <c r="F101" i="10"/>
  <c r="F102" i="10"/>
  <c r="F60" i="6" l="1"/>
  <c r="E52" i="19"/>
  <c r="F52" i="19" s="1"/>
  <c r="F261" i="10"/>
  <c r="F260" i="10"/>
  <c r="E259" i="10"/>
  <c r="F259" i="10" s="1"/>
  <c r="E258" i="10"/>
  <c r="F258" i="10" s="1"/>
  <c r="E257" i="10"/>
  <c r="F257" i="10" s="1"/>
  <c r="E256" i="10"/>
  <c r="F256" i="10" s="1"/>
  <c r="F255" i="10"/>
  <c r="F254" i="10"/>
  <c r="F253" i="10"/>
  <c r="E252" i="10"/>
  <c r="F252" i="10" s="1"/>
  <c r="E251" i="10"/>
  <c r="F251" i="10" s="1"/>
  <c r="E250" i="10"/>
  <c r="F250" i="10" s="1"/>
  <c r="E249" i="10"/>
  <c r="F249" i="10" s="1"/>
  <c r="E248" i="10"/>
  <c r="F248" i="10" s="1"/>
  <c r="E247" i="10"/>
  <c r="F247" i="10" s="1"/>
  <c r="E246" i="10"/>
  <c r="F246" i="10" s="1"/>
  <c r="E245" i="10"/>
  <c r="F245" i="10" s="1"/>
  <c r="E244" i="10"/>
  <c r="F244" i="10" s="1"/>
  <c r="E243" i="10"/>
  <c r="F243" i="10" s="1"/>
  <c r="E242" i="10"/>
  <c r="F242" i="10" s="1"/>
  <c r="E241" i="10"/>
  <c r="F241" i="10" s="1"/>
  <c r="E240" i="10"/>
  <c r="F240" i="10" s="1"/>
  <c r="E239" i="10"/>
  <c r="F239" i="10" s="1"/>
  <c r="E238" i="10"/>
  <c r="F238" i="10" s="1"/>
  <c r="E237" i="10"/>
  <c r="F237" i="10" s="1"/>
  <c r="E236" i="10"/>
  <c r="F236" i="10" s="1"/>
  <c r="E235" i="10"/>
  <c r="F235" i="10" s="1"/>
  <c r="E234" i="10"/>
  <c r="F234" i="10" s="1"/>
  <c r="E233" i="10"/>
  <c r="F233" i="10" s="1"/>
  <c r="E232" i="10"/>
  <c r="F232" i="10" s="1"/>
  <c r="E231" i="10"/>
  <c r="F231" i="10" s="1"/>
  <c r="E230" i="10"/>
  <c r="F230" i="10" s="1"/>
  <c r="E229" i="10"/>
  <c r="F229" i="10" s="1"/>
  <c r="E228" i="10"/>
  <c r="F228" i="10" s="1"/>
  <c r="E227" i="10"/>
  <c r="F227" i="10" s="1"/>
  <c r="E226" i="10"/>
  <c r="F226" i="10" s="1"/>
  <c r="E225" i="10"/>
  <c r="F225" i="10" s="1"/>
  <c r="E224" i="10"/>
  <c r="F224" i="10" s="1"/>
  <c r="E223" i="10"/>
  <c r="F223" i="10" s="1"/>
  <c r="E222" i="10"/>
  <c r="F222" i="10" s="1"/>
  <c r="E221" i="10"/>
  <c r="F221" i="10" s="1"/>
  <c r="E220" i="10"/>
  <c r="F220" i="10" s="1"/>
  <c r="E219" i="10"/>
  <c r="F219" i="10" s="1"/>
  <c r="E207" i="10"/>
  <c r="F207" i="10" s="1"/>
  <c r="E206" i="10"/>
  <c r="F206" i="10" s="1"/>
  <c r="E205" i="10"/>
  <c r="F205" i="10" s="1"/>
  <c r="E204" i="10"/>
  <c r="F204" i="10" s="1"/>
  <c r="E203" i="10"/>
  <c r="F203" i="10" s="1"/>
  <c r="E202" i="10"/>
  <c r="F202" i="10" s="1"/>
  <c r="E201" i="10"/>
  <c r="F201" i="10" s="1"/>
  <c r="E200" i="10"/>
  <c r="F200" i="10" s="1"/>
  <c r="E199" i="10"/>
  <c r="F199" i="10" s="1"/>
  <c r="E198" i="10"/>
  <c r="F198" i="10" s="1"/>
  <c r="E197" i="10"/>
  <c r="F197" i="10" s="1"/>
  <c r="E196" i="10"/>
  <c r="F196" i="10" s="1"/>
  <c r="E195" i="10"/>
  <c r="F195" i="10" s="1"/>
  <c r="E194" i="10"/>
  <c r="F194" i="10" s="1"/>
  <c r="E193" i="10"/>
  <c r="F193" i="10" s="1"/>
  <c r="E190" i="10"/>
  <c r="F190" i="10" s="1"/>
  <c r="E189" i="10"/>
  <c r="F189" i="10" s="1"/>
  <c r="E188" i="10"/>
  <c r="F188" i="10" s="1"/>
  <c r="E187" i="10"/>
  <c r="F187" i="10" s="1"/>
  <c r="E186" i="10"/>
  <c r="F186" i="10" s="1"/>
  <c r="E185" i="10"/>
  <c r="F185" i="10" s="1"/>
  <c r="E184" i="10"/>
  <c r="F184" i="10" s="1"/>
  <c r="E183" i="10"/>
  <c r="F183" i="10" s="1"/>
  <c r="E182" i="10"/>
  <c r="F182" i="10" s="1"/>
  <c r="E181" i="10"/>
  <c r="F181" i="10" s="1"/>
  <c r="E180" i="10"/>
  <c r="F180" i="10" s="1"/>
  <c r="E179" i="10"/>
  <c r="F179" i="10" s="1"/>
  <c r="E178" i="10"/>
  <c r="F178" i="10" s="1"/>
  <c r="E177" i="10"/>
  <c r="F177" i="10" s="1"/>
  <c r="E176" i="10"/>
  <c r="F176" i="10" s="1"/>
  <c r="E175" i="10"/>
  <c r="F175" i="10" s="1"/>
  <c r="E174" i="10"/>
  <c r="F174" i="10" s="1"/>
  <c r="E173" i="10"/>
  <c r="F173" i="10" s="1"/>
  <c r="E172" i="10"/>
  <c r="F172" i="10" s="1"/>
  <c r="E171" i="10"/>
  <c r="F171" i="10" s="1"/>
  <c r="E170" i="10"/>
  <c r="F170" i="10" s="1"/>
  <c r="E169" i="10"/>
  <c r="F169" i="10" s="1"/>
  <c r="E168" i="10"/>
  <c r="F168" i="10" s="1"/>
  <c r="E167" i="10"/>
  <c r="F167" i="10" s="1"/>
  <c r="E166" i="10"/>
  <c r="F166" i="10" s="1"/>
  <c r="E165" i="10"/>
  <c r="F165" i="10" s="1"/>
  <c r="E164" i="10"/>
  <c r="F164" i="10" s="1"/>
  <c r="E163" i="10"/>
  <c r="F163" i="10" s="1"/>
  <c r="E162" i="10"/>
  <c r="F162" i="10" s="1"/>
  <c r="E161" i="10"/>
  <c r="F161" i="10" s="1"/>
  <c r="E160" i="10"/>
  <c r="F160" i="10" s="1"/>
  <c r="E159" i="10"/>
  <c r="F159" i="10" s="1"/>
  <c r="E158" i="10"/>
  <c r="F158" i="10" s="1"/>
  <c r="F151" i="10"/>
  <c r="F150" i="10"/>
  <c r="E149" i="10"/>
  <c r="F149" i="10" s="1"/>
  <c r="E148" i="10"/>
  <c r="F148" i="10" s="1"/>
  <c r="E147" i="10"/>
  <c r="F147" i="10" s="1"/>
  <c r="E146" i="10"/>
  <c r="F146" i="10" s="1"/>
  <c r="E135" i="10"/>
  <c r="F135" i="10" s="1"/>
  <c r="E134" i="10"/>
  <c r="F134" i="10" s="1"/>
  <c r="F133" i="10"/>
  <c r="F132" i="10"/>
  <c r="E131" i="10"/>
  <c r="F131" i="10" s="1"/>
  <c r="E130" i="10"/>
  <c r="F130" i="10" s="1"/>
  <c r="E125" i="10"/>
  <c r="F125" i="10" s="1"/>
  <c r="E124" i="10"/>
  <c r="F124" i="10" s="1"/>
  <c r="F123" i="10"/>
  <c r="F121" i="10"/>
  <c r="F120" i="10"/>
  <c r="F119" i="10"/>
  <c r="F118" i="10"/>
  <c r="E117" i="10"/>
  <c r="F117" i="10" s="1"/>
  <c r="E116" i="10"/>
  <c r="F116" i="10" s="1"/>
  <c r="F115" i="10"/>
  <c r="F113" i="10"/>
  <c r="F112" i="10"/>
  <c r="F111" i="10"/>
  <c r="F110" i="10"/>
  <c r="F109" i="10"/>
  <c r="F108" i="10"/>
  <c r="F107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3" i="10"/>
  <c r="E25" i="10"/>
  <c r="F25" i="10" s="1"/>
  <c r="F6" i="10"/>
  <c r="E5" i="10"/>
  <c r="F5" i="10" s="1"/>
  <c r="E546" i="2" l="1"/>
  <c r="F546" i="2" s="1"/>
  <c r="E547" i="2"/>
  <c r="F547" i="2" s="1"/>
  <c r="E549" i="2"/>
  <c r="F549" i="2" s="1"/>
  <c r="E551" i="2"/>
  <c r="F551" i="2" s="1"/>
  <c r="E545" i="2"/>
  <c r="F545" i="2" s="1"/>
  <c r="F535" i="2"/>
  <c r="F536" i="2"/>
  <c r="F537" i="2"/>
  <c r="E538" i="2"/>
  <c r="F538" i="2" s="1"/>
  <c r="E539" i="2"/>
  <c r="F539" i="2" s="1"/>
  <c r="E540" i="2"/>
  <c r="F540" i="2" s="1"/>
  <c r="E541" i="2"/>
  <c r="F541" i="2" s="1"/>
  <c r="E529" i="2"/>
  <c r="F529" i="2" s="1"/>
  <c r="E528" i="2"/>
  <c r="F528" i="2" s="1"/>
  <c r="E523" i="2"/>
  <c r="F523" i="2" s="1"/>
  <c r="E524" i="2"/>
  <c r="F524" i="2" s="1"/>
  <c r="E525" i="2"/>
  <c r="F525" i="2" s="1"/>
  <c r="E494" i="2"/>
  <c r="F494" i="2" s="1"/>
  <c r="E495" i="2"/>
  <c r="F495" i="2" s="1"/>
  <c r="E493" i="2"/>
  <c r="F493" i="2" s="1"/>
  <c r="E485" i="2"/>
  <c r="F485" i="2" s="1"/>
  <c r="E486" i="2"/>
  <c r="F486" i="2" s="1"/>
  <c r="E487" i="2"/>
  <c r="F487" i="2" s="1"/>
  <c r="E488" i="2"/>
  <c r="F488" i="2" s="1"/>
  <c r="E468" i="2"/>
  <c r="F468" i="2" s="1"/>
  <c r="E458" i="2"/>
  <c r="F458" i="2" s="1"/>
  <c r="E459" i="2"/>
  <c r="F459" i="2" s="1"/>
  <c r="E460" i="2"/>
  <c r="F460" i="2" s="1"/>
  <c r="E457" i="2"/>
  <c r="F457" i="2" s="1"/>
  <c r="F414" i="2"/>
  <c r="F415" i="2"/>
  <c r="F416" i="2"/>
  <c r="F417" i="2"/>
  <c r="E418" i="2"/>
  <c r="F418" i="2" s="1"/>
  <c r="E419" i="2"/>
  <c r="F419" i="2" s="1"/>
  <c r="E420" i="2"/>
  <c r="F420" i="2" s="1"/>
  <c r="E421" i="2"/>
  <c r="F421" i="2" s="1"/>
  <c r="F413" i="2"/>
  <c r="E404" i="2"/>
  <c r="F404" i="2" s="1"/>
  <c r="E403" i="2"/>
  <c r="F403" i="2" s="1"/>
  <c r="E402" i="2"/>
  <c r="F402" i="2" s="1"/>
  <c r="E401" i="2"/>
  <c r="F401" i="2" s="1"/>
  <c r="E400" i="2"/>
  <c r="F400" i="2" s="1"/>
  <c r="E399" i="2"/>
  <c r="F399" i="2" s="1"/>
  <c r="F364" i="2"/>
  <c r="F365" i="2"/>
  <c r="E366" i="2"/>
  <c r="F366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F320" i="2"/>
  <c r="F319" i="2"/>
  <c r="F318" i="2"/>
  <c r="F317" i="2"/>
  <c r="E312" i="2" l="1"/>
  <c r="F312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E313" i="2"/>
  <c r="F313" i="2" s="1"/>
  <c r="E261" i="2"/>
  <c r="F261" i="2" s="1"/>
  <c r="E139" i="2"/>
  <c r="F139" i="2" s="1"/>
  <c r="E124" i="2"/>
  <c r="F124" i="2" s="1"/>
  <c r="E110" i="2"/>
  <c r="F110" i="2" s="1"/>
  <c r="E109" i="2"/>
  <c r="F109" i="2" s="1"/>
  <c r="E108" i="2"/>
  <c r="F108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2" i="2"/>
  <c r="F92" i="2" s="1"/>
  <c r="E90" i="2"/>
  <c r="F90" i="2" s="1"/>
  <c r="E88" i="2"/>
  <c r="F88" i="2" s="1"/>
  <c r="E86" i="2"/>
  <c r="F86" i="2" s="1"/>
  <c r="E84" i="2"/>
  <c r="F84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68" i="2"/>
  <c r="F6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48" i="2" l="1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F46" i="2"/>
  <c r="E35" i="2" l="1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0" i="2"/>
  <c r="F20" i="2" s="1"/>
  <c r="E213" i="4"/>
  <c r="F213" i="4" s="1"/>
  <c r="E214" i="4"/>
  <c r="E215" i="4"/>
  <c r="E216" i="4"/>
  <c r="E217" i="4"/>
  <c r="E212" i="4"/>
  <c r="F212" i="4" s="1"/>
  <c r="E207" i="4"/>
  <c r="F207" i="4" s="1"/>
  <c r="E208" i="4"/>
  <c r="F208" i="4" s="1"/>
  <c r="E206" i="4"/>
  <c r="F206" i="4" s="1"/>
  <c r="E201" i="4"/>
  <c r="F201" i="4" s="1"/>
  <c r="E202" i="4"/>
  <c r="F202" i="4" s="1"/>
  <c r="E200" i="4"/>
  <c r="F200" i="4" s="1"/>
  <c r="E195" i="4"/>
  <c r="F195" i="4" s="1"/>
  <c r="E196" i="4"/>
  <c r="F196" i="4" s="1"/>
  <c r="E194" i="4"/>
  <c r="F194" i="4" s="1"/>
  <c r="E187" i="4"/>
  <c r="F187" i="4" s="1"/>
  <c r="E188" i="4"/>
  <c r="F188" i="4" s="1"/>
  <c r="E186" i="4"/>
  <c r="F186" i="4" s="1"/>
  <c r="E177" i="4"/>
  <c r="F177" i="4" s="1"/>
  <c r="E175" i="4"/>
  <c r="F175" i="4" s="1"/>
  <c r="E176" i="4"/>
  <c r="F176" i="4" s="1"/>
  <c r="E178" i="4"/>
  <c r="F178" i="4" s="1"/>
  <c r="E179" i="4"/>
  <c r="F179" i="4" s="1"/>
  <c r="E180" i="4"/>
  <c r="F180" i="4" s="1"/>
  <c r="E174" i="4"/>
  <c r="F174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65" i="4"/>
  <c r="F165" i="4" s="1"/>
  <c r="F217" i="4"/>
  <c r="F216" i="4"/>
  <c r="F215" i="4"/>
  <c r="F214" i="4"/>
  <c r="E205" i="4"/>
  <c r="F205" i="4" s="1"/>
  <c r="E199" i="4"/>
  <c r="F199" i="4" s="1"/>
  <c r="E193" i="4"/>
  <c r="F193" i="4" s="1"/>
  <c r="E192" i="4"/>
  <c r="F192" i="4" s="1"/>
  <c r="E191" i="4"/>
  <c r="F191" i="4" s="1"/>
  <c r="E185" i="4"/>
  <c r="F185" i="4" s="1"/>
  <c r="E184" i="4"/>
  <c r="F184" i="4" s="1"/>
  <c r="E183" i="4"/>
  <c r="F183" i="4" s="1"/>
  <c r="E173" i="4"/>
  <c r="F173" i="4" s="1"/>
  <c r="E164" i="4"/>
  <c r="F164" i="4" s="1"/>
  <c r="F152" i="4"/>
  <c r="E153" i="4"/>
  <c r="F153" i="4" s="1"/>
  <c r="E130" i="4"/>
  <c r="F130" i="4" s="1"/>
  <c r="E126" i="4"/>
  <c r="F126" i="4" s="1"/>
  <c r="E127" i="4"/>
  <c r="F127" i="4" s="1"/>
  <c r="E128" i="4"/>
  <c r="F128" i="4" s="1"/>
  <c r="E129" i="4"/>
  <c r="F129" i="4" s="1"/>
  <c r="E125" i="4"/>
  <c r="F125" i="4" s="1"/>
  <c r="F121" i="4"/>
  <c r="F122" i="4"/>
  <c r="F123" i="4"/>
  <c r="F110" i="4"/>
  <c r="F109" i="4"/>
  <c r="E91" i="4"/>
  <c r="F91" i="4" s="1"/>
  <c r="E92" i="4"/>
  <c r="F92" i="4" s="1"/>
  <c r="E71" i="4"/>
  <c r="F71" i="4" s="1"/>
  <c r="E72" i="4"/>
  <c r="F72" i="4" s="1"/>
  <c r="F73" i="4"/>
  <c r="E70" i="4"/>
  <c r="F70" i="4" s="1"/>
  <c r="E60" i="4"/>
  <c r="F60" i="4" s="1"/>
  <c r="E55" i="4"/>
  <c r="F55" i="4" s="1"/>
  <c r="E56" i="4"/>
  <c r="F56" i="4" s="1"/>
  <c r="E57" i="4"/>
  <c r="F57" i="4" s="1"/>
  <c r="E58" i="4"/>
  <c r="F58" i="4" s="1"/>
  <c r="E59" i="4"/>
  <c r="F59" i="4" s="1"/>
  <c r="E54" i="4"/>
  <c r="F54" i="4" s="1"/>
  <c r="E48" i="4"/>
  <c r="F48" i="4" s="1"/>
  <c r="E49" i="4"/>
  <c r="F49" i="4" s="1"/>
  <c r="E50" i="4"/>
  <c r="F50" i="4" s="1"/>
  <c r="E38" i="4"/>
  <c r="F38" i="4" s="1"/>
  <c r="E39" i="4"/>
  <c r="F39" i="4" s="1"/>
  <c r="E40" i="4"/>
  <c r="F40" i="4" s="1"/>
  <c r="E41" i="4"/>
  <c r="F41" i="4" s="1"/>
  <c r="E42" i="4"/>
  <c r="F42" i="4" s="1"/>
  <c r="E37" i="4"/>
  <c r="F37" i="4" s="1"/>
  <c r="E8" i="4"/>
  <c r="F8" i="4" s="1"/>
  <c r="E521" i="2"/>
  <c r="F521" i="2" s="1"/>
  <c r="E516" i="2"/>
  <c r="F516" i="2" s="1"/>
  <c r="E515" i="2"/>
  <c r="F515" i="2" s="1"/>
  <c r="E514" i="2"/>
  <c r="F514" i="2" s="1"/>
  <c r="E513" i="2"/>
  <c r="F513" i="2" s="1"/>
  <c r="E512" i="2"/>
  <c r="F512" i="2" s="1"/>
  <c r="E507" i="2"/>
  <c r="F507" i="2" s="1"/>
  <c r="E506" i="2"/>
  <c r="F506" i="2" s="1"/>
  <c r="E502" i="2"/>
  <c r="F502" i="2" s="1"/>
  <c r="E501" i="2"/>
  <c r="F501" i="2" s="1"/>
  <c r="E500" i="2"/>
  <c r="F500" i="2" s="1"/>
  <c r="E499" i="2"/>
  <c r="F499" i="2" s="1"/>
  <c r="E484" i="2"/>
  <c r="F484" i="2" s="1"/>
  <c r="E477" i="2"/>
  <c r="F477" i="2" s="1"/>
  <c r="E476" i="2"/>
  <c r="F476" i="2" s="1"/>
  <c r="E475" i="2"/>
  <c r="F475" i="2" s="1"/>
  <c r="E474" i="2"/>
  <c r="F474" i="2" s="1"/>
  <c r="E473" i="2"/>
  <c r="F473" i="2" s="1"/>
  <c r="E467" i="2"/>
  <c r="F467" i="2" s="1"/>
  <c r="E466" i="2"/>
  <c r="F466" i="2" s="1"/>
  <c r="E465" i="2"/>
  <c r="F465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4" i="2"/>
  <c r="F444" i="2" s="1"/>
  <c r="E443" i="2"/>
  <c r="F443" i="2" s="1"/>
  <c r="E442" i="2"/>
  <c r="F442" i="2" s="1"/>
  <c r="E441" i="2"/>
  <c r="F441" i="2" s="1"/>
  <c r="E440" i="2"/>
  <c r="F440" i="2" s="1"/>
  <c r="E439" i="2"/>
  <c r="F439" i="2" s="1"/>
  <c r="E438" i="2"/>
  <c r="F438" i="2" s="1"/>
  <c r="E437" i="2"/>
  <c r="F437" i="2" s="1"/>
  <c r="E436" i="2"/>
  <c r="F436" i="2" s="1"/>
  <c r="E435" i="2"/>
  <c r="F435" i="2" s="1"/>
  <c r="E433" i="2"/>
  <c r="F433" i="2" s="1"/>
  <c r="E428" i="2"/>
  <c r="F428" i="2" s="1"/>
  <c r="E427" i="2"/>
  <c r="F427" i="2" s="1"/>
  <c r="E426" i="2"/>
  <c r="F426" i="2" s="1"/>
  <c r="E396" i="2"/>
  <c r="F396" i="2" s="1"/>
  <c r="E394" i="2"/>
  <c r="F394" i="2" s="1"/>
  <c r="E392" i="2"/>
  <c r="F392" i="2" s="1"/>
  <c r="E391" i="2"/>
  <c r="F391" i="2" s="1"/>
  <c r="E390" i="2"/>
  <c r="F390" i="2" s="1"/>
  <c r="E389" i="2"/>
  <c r="F389" i="2" s="1"/>
  <c r="E388" i="2"/>
  <c r="F388" i="2" s="1"/>
  <c r="F387" i="2"/>
  <c r="E386" i="2"/>
  <c r="F386" i="2" s="1"/>
  <c r="E385" i="2"/>
  <c r="F385" i="2" s="1"/>
  <c r="E383" i="2"/>
  <c r="F383" i="2" s="1"/>
  <c r="E382" i="2"/>
  <c r="F382" i="2" s="1"/>
  <c r="E381" i="2"/>
  <c r="F381" i="2" s="1"/>
  <c r="E380" i="2"/>
  <c r="F380" i="2" s="1"/>
  <c r="E379" i="2"/>
  <c r="F379" i="2" s="1"/>
  <c r="E375" i="2"/>
  <c r="F375" i="2" s="1"/>
  <c r="E374" i="2"/>
  <c r="F374" i="2" s="1"/>
  <c r="E373" i="2"/>
  <c r="F373" i="2" s="1"/>
  <c r="E372" i="2"/>
  <c r="F372" i="2" s="1"/>
  <c r="F371" i="2"/>
  <c r="F370" i="2"/>
  <c r="E368" i="2"/>
  <c r="F368" i="2" s="1"/>
  <c r="E367" i="2"/>
  <c r="F367" i="2" s="1"/>
  <c r="F363" i="2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E353" i="2"/>
  <c r="F353" i="2" s="1"/>
  <c r="E352" i="2"/>
  <c r="F352" i="2" s="1"/>
  <c r="E351" i="2"/>
  <c r="F351" i="2" s="1"/>
  <c r="F350" i="2"/>
  <c r="F349" i="2"/>
  <c r="F348" i="2"/>
  <c r="F347" i="2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F335" i="2"/>
  <c r="F334" i="2"/>
  <c r="F333" i="2"/>
  <c r="F332" i="2"/>
  <c r="F93" i="6"/>
  <c r="F83" i="6"/>
  <c r="F68" i="6"/>
  <c r="F69" i="6"/>
  <c r="F70" i="6"/>
  <c r="F71" i="6"/>
  <c r="F72" i="6"/>
  <c r="F73" i="6"/>
  <c r="F74" i="6"/>
  <c r="F75" i="6"/>
  <c r="F76" i="6"/>
  <c r="F77" i="6"/>
  <c r="F78" i="6"/>
  <c r="F80" i="6"/>
  <c r="F81" i="6"/>
  <c r="F82" i="6"/>
  <c r="F43" i="6"/>
  <c r="F42" i="6"/>
  <c r="F68" i="4"/>
  <c r="E69" i="4"/>
  <c r="F69" i="4" s="1"/>
  <c r="E74" i="4"/>
  <c r="F74" i="4" s="1"/>
  <c r="F75" i="4"/>
  <c r="E67" i="4"/>
  <c r="F67" i="4" s="1"/>
  <c r="E82" i="4"/>
  <c r="F82" i="4" s="1"/>
  <c r="E84" i="4"/>
  <c r="F84" i="4" s="1"/>
  <c r="E83" i="4"/>
  <c r="F83" i="4" s="1"/>
  <c r="E93" i="4"/>
  <c r="F93" i="4" s="1"/>
  <c r="F101" i="4"/>
  <c r="E102" i="4"/>
  <c r="F102" i="4" s="1"/>
  <c r="F100" i="4"/>
  <c r="E111" i="4"/>
  <c r="F111" i="4" s="1"/>
  <c r="E124" i="4"/>
  <c r="F124" i="4" s="1"/>
  <c r="E136" i="4"/>
  <c r="F136" i="4" s="1"/>
  <c r="F135" i="4"/>
  <c r="E143" i="4"/>
  <c r="F143" i="4" s="1"/>
  <c r="E144" i="4"/>
  <c r="F144" i="4" s="1"/>
  <c r="E145" i="4"/>
  <c r="F145" i="4" s="1"/>
  <c r="F142" i="4"/>
  <c r="E154" i="4"/>
  <c r="F154" i="4" s="1"/>
  <c r="E155" i="4"/>
  <c r="F155" i="4" s="1"/>
  <c r="E22" i="4"/>
  <c r="F22" i="4" s="1"/>
  <c r="E23" i="4"/>
  <c r="F23" i="4" s="1"/>
  <c r="E24" i="4"/>
  <c r="F24" i="4" s="1"/>
  <c r="F17" i="4"/>
  <c r="E12" i="4"/>
  <c r="F12" i="4" s="1"/>
  <c r="E14" i="4"/>
  <c r="F14" i="4" s="1"/>
  <c r="E10" i="4"/>
  <c r="F10" i="4" s="1"/>
  <c r="F8" i="15"/>
  <c r="F11" i="15"/>
  <c r="F13" i="15"/>
  <c r="F15" i="15"/>
  <c r="F21" i="15"/>
  <c r="F22" i="15"/>
  <c r="F23" i="15"/>
  <c r="F24" i="15"/>
  <c r="E184" i="2"/>
  <c r="F184" i="2" s="1"/>
  <c r="E297" i="2"/>
  <c r="F297" i="2" s="1"/>
  <c r="E262" i="2"/>
  <c r="F262" i="2" s="1"/>
  <c r="E258" i="2"/>
  <c r="F258" i="2" s="1"/>
  <c r="E254" i="2"/>
  <c r="F254" i="2" s="1"/>
  <c r="E255" i="2"/>
  <c r="F255" i="2" s="1"/>
  <c r="E250" i="2"/>
  <c r="F250" i="2" s="1"/>
  <c r="E251" i="2"/>
  <c r="F251" i="2" s="1"/>
  <c r="E247" i="2"/>
  <c r="F247" i="2" s="1"/>
  <c r="E248" i="2"/>
  <c r="F248" i="2" s="1"/>
  <c r="E241" i="2"/>
  <c r="F241" i="2" s="1"/>
  <c r="E242" i="2"/>
  <c r="F242" i="2" s="1"/>
  <c r="E243" i="2"/>
  <c r="F243" i="2" s="1"/>
  <c r="E236" i="2"/>
  <c r="F236" i="2" s="1"/>
  <c r="E237" i="2"/>
  <c r="F237" i="2" s="1"/>
  <c r="E231" i="2"/>
  <c r="F231" i="2" s="1"/>
  <c r="E232" i="2"/>
  <c r="F232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6" i="2"/>
  <c r="F6" i="2" s="1"/>
  <c r="E183" i="2"/>
  <c r="F183" i="2" s="1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4" i="2"/>
  <c r="F194" i="2" s="1"/>
  <c r="E195" i="2"/>
  <c r="F195" i="2" s="1"/>
  <c r="E196" i="2"/>
  <c r="F196" i="2" s="1"/>
  <c r="E197" i="2"/>
  <c r="F197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F208" i="2" s="1"/>
  <c r="E211" i="2"/>
  <c r="F211" i="2" s="1"/>
  <c r="E212" i="2"/>
  <c r="F212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F220" i="2" s="1"/>
  <c r="E222" i="2"/>
  <c r="F222" i="2" s="1"/>
  <c r="E223" i="2"/>
  <c r="F223" i="2" s="1"/>
  <c r="E224" i="2"/>
  <c r="F224" i="2" s="1"/>
  <c r="E225" i="2"/>
  <c r="F225" i="2" s="1"/>
  <c r="E227" i="2"/>
  <c r="F227" i="2" s="1"/>
  <c r="E228" i="2"/>
  <c r="F228" i="2" s="1"/>
  <c r="E229" i="2"/>
  <c r="F229" i="2" s="1"/>
  <c r="E233" i="2"/>
  <c r="F233" i="2" s="1"/>
  <c r="E234" i="2"/>
  <c r="F234" i="2" s="1"/>
  <c r="E235" i="2"/>
  <c r="F235" i="2" s="1"/>
  <c r="E238" i="2"/>
  <c r="F238" i="2" s="1"/>
  <c r="E239" i="2"/>
  <c r="F239" i="2" s="1"/>
  <c r="E240" i="2"/>
  <c r="F240" i="2" s="1"/>
  <c r="E245" i="2"/>
  <c r="F245" i="2" s="1"/>
  <c r="E246" i="2"/>
  <c r="F246" i="2" s="1"/>
  <c r="E249" i="2"/>
  <c r="F249" i="2" s="1"/>
  <c r="E252" i="2"/>
  <c r="F252" i="2" s="1"/>
  <c r="E253" i="2"/>
  <c r="F253" i="2" s="1"/>
  <c r="E256" i="2"/>
  <c r="F256" i="2" s="1"/>
  <c r="E257" i="2"/>
  <c r="F257" i="2" s="1"/>
  <c r="E259" i="2"/>
  <c r="F259" i="2" s="1"/>
  <c r="E260" i="2"/>
  <c r="F260" i="2" s="1"/>
  <c r="E264" i="2"/>
  <c r="F264" i="2" s="1"/>
  <c r="E265" i="2"/>
  <c r="F265" i="2" s="1"/>
  <c r="E266" i="2"/>
  <c r="F266" i="2" s="1"/>
  <c r="E267" i="2"/>
  <c r="F267" i="2" s="1"/>
  <c r="E268" i="2"/>
  <c r="F268" i="2" s="1"/>
  <c r="E269" i="2"/>
  <c r="F269" i="2" s="1"/>
  <c r="E270" i="2"/>
  <c r="F270" i="2" s="1"/>
  <c r="E271" i="2"/>
  <c r="F271" i="2" s="1"/>
  <c r="E272" i="2"/>
  <c r="F272" i="2" s="1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7" i="2"/>
  <c r="F287" i="2" s="1"/>
  <c r="E288" i="2"/>
  <c r="F288" i="2" s="1"/>
  <c r="E289" i="2"/>
  <c r="F289" i="2" s="1"/>
  <c r="E290" i="2"/>
  <c r="F290" i="2" s="1"/>
  <c r="E291" i="2"/>
  <c r="F291" i="2" s="1"/>
  <c r="E292" i="2"/>
  <c r="F292" i="2" s="1"/>
  <c r="E294" i="2"/>
  <c r="F294" i="2" s="1"/>
  <c r="E295" i="2"/>
  <c r="F295" i="2" s="1"/>
  <c r="E296" i="2"/>
  <c r="F296" i="2" s="1"/>
  <c r="E298" i="2"/>
  <c r="F298" i="2" s="1"/>
  <c r="E299" i="2"/>
  <c r="F299" i="2" s="1"/>
  <c r="E149" i="2"/>
  <c r="F149" i="2" s="1"/>
  <c r="E150" i="2"/>
  <c r="F150" i="2" s="1"/>
  <c r="E151" i="2"/>
  <c r="F151" i="2" s="1"/>
  <c r="E152" i="2"/>
  <c r="F152" i="2" s="1"/>
  <c r="E153" i="2"/>
  <c r="F153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15" i="2"/>
  <c r="F115" i="2" s="1"/>
  <c r="E147" i="2"/>
  <c r="F147" i="2" s="1"/>
  <c r="E148" i="2"/>
  <c r="F148" i="2" s="1"/>
  <c r="E138" i="2"/>
  <c r="F138" i="2" s="1"/>
  <c r="E140" i="2"/>
  <c r="F140" i="2" s="1"/>
  <c r="E141" i="2"/>
  <c r="F141" i="2" s="1"/>
  <c r="E142" i="2"/>
  <c r="F142" i="2" s="1"/>
  <c r="E143" i="2"/>
  <c r="F143" i="2" s="1"/>
  <c r="E137" i="2"/>
  <c r="F13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51" i="4"/>
  <c r="F151" i="4" s="1"/>
  <c r="F150" i="4"/>
  <c r="E149" i="4"/>
  <c r="F149" i="4" s="1"/>
  <c r="E148" i="4"/>
  <c r="F148" i="4" s="1"/>
  <c r="E147" i="4"/>
  <c r="F147" i="4" s="1"/>
  <c r="E146" i="4"/>
  <c r="F146" i="4" s="1"/>
  <c r="E141" i="4"/>
  <c r="F141" i="4" s="1"/>
  <c r="E140" i="4"/>
  <c r="F140" i="4" s="1"/>
  <c r="E139" i="4"/>
  <c r="F139" i="4" s="1"/>
  <c r="E138" i="4"/>
  <c r="F138" i="4" s="1"/>
  <c r="E137" i="4"/>
  <c r="F137" i="4" s="1"/>
  <c r="E134" i="4"/>
  <c r="F134" i="4" s="1"/>
  <c r="E133" i="4"/>
  <c r="F133" i="4" s="1"/>
  <c r="E132" i="4"/>
  <c r="F132" i="4" s="1"/>
  <c r="E131" i="4"/>
  <c r="F131" i="4" s="1"/>
  <c r="F120" i="4"/>
  <c r="F119" i="4"/>
  <c r="F118" i="4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0" i="4"/>
  <c r="F90" i="4" s="1"/>
  <c r="E89" i="4"/>
  <c r="F89" i="4" s="1"/>
  <c r="E88" i="4"/>
  <c r="F88" i="4" s="1"/>
  <c r="E87" i="4"/>
  <c r="F87" i="4" s="1"/>
  <c r="E86" i="4"/>
  <c r="F86" i="4" s="1"/>
  <c r="E85" i="4"/>
  <c r="F85" i="4" s="1"/>
  <c r="E81" i="4"/>
  <c r="F81" i="4" s="1"/>
  <c r="E80" i="4"/>
  <c r="F80" i="4" s="1"/>
  <c r="E79" i="4"/>
  <c r="F79" i="4" s="1"/>
  <c r="E78" i="4"/>
  <c r="F78" i="4" s="1"/>
  <c r="E77" i="4"/>
  <c r="F77" i="4" s="1"/>
  <c r="E76" i="4"/>
  <c r="F76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53" i="4"/>
  <c r="F53" i="4" s="1"/>
  <c r="E52" i="4"/>
  <c r="F52" i="4" s="1"/>
  <c r="E51" i="4"/>
  <c r="F51" i="4" s="1"/>
  <c r="F5" i="15"/>
  <c r="F20" i="15"/>
  <c r="E92" i="6"/>
  <c r="F92" i="6" s="1"/>
  <c r="E91" i="6"/>
  <c r="F91" i="6" s="1"/>
  <c r="E90" i="6"/>
  <c r="F90" i="6" s="1"/>
  <c r="E89" i="6"/>
  <c r="F89" i="6" s="1"/>
  <c r="E88" i="6"/>
  <c r="F88" i="6" s="1"/>
  <c r="E87" i="6"/>
  <c r="F87" i="6" s="1"/>
  <c r="E86" i="6"/>
  <c r="F86" i="6" s="1"/>
  <c r="E85" i="6"/>
  <c r="F85" i="6" s="1"/>
  <c r="E84" i="6"/>
  <c r="F84" i="6" s="1"/>
  <c r="F67" i="6"/>
  <c r="E43" i="4"/>
  <c r="F43" i="4" s="1"/>
  <c r="E36" i="4"/>
  <c r="F36" i="4" s="1"/>
  <c r="E18" i="4"/>
  <c r="F18" i="4" s="1"/>
  <c r="E19" i="4"/>
  <c r="F19" i="4" s="1"/>
  <c r="E20" i="4"/>
  <c r="F20" i="4" s="1"/>
  <c r="E21" i="4"/>
  <c r="F21" i="4" s="1"/>
  <c r="E25" i="4"/>
  <c r="F25" i="4" s="1"/>
  <c r="E9" i="4"/>
  <c r="F9" i="4" s="1"/>
  <c r="E11" i="4"/>
  <c r="F11" i="4" s="1"/>
  <c r="E13" i="4"/>
  <c r="F13" i="4" s="1"/>
  <c r="E15" i="4"/>
  <c r="F15" i="4" s="1"/>
  <c r="F16" i="4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F34" i="4"/>
  <c r="F35" i="4"/>
</calcChain>
</file>

<file path=xl/sharedStrings.xml><?xml version="1.0" encoding="utf-8"?>
<sst xmlns="http://schemas.openxmlformats.org/spreadsheetml/2006/main" count="2773" uniqueCount="1203">
  <si>
    <t>m</t>
  </si>
  <si>
    <t>DN-50(57-74)</t>
  </si>
  <si>
    <t>DN-65(63-85)</t>
  </si>
  <si>
    <t>DN-80(85-107)</t>
  </si>
  <si>
    <t>DN-100(107-132)</t>
  </si>
  <si>
    <t>DN-125(132-158)</t>
  </si>
  <si>
    <t>DN-150(158-184)</t>
  </si>
  <si>
    <t>DN-200(218-244)</t>
  </si>
  <si>
    <t>DN-250(266-295)</t>
  </si>
  <si>
    <t>DN-300(315-349)</t>
  </si>
  <si>
    <t>DN 50</t>
  </si>
  <si>
    <t>DN 80</t>
  </si>
  <si>
    <t>DN 100</t>
  </si>
  <si>
    <t>DN 25/G=1"</t>
  </si>
  <si>
    <t>DN 32/ G=5/4"</t>
  </si>
  <si>
    <t>DN 50 /G=2"</t>
  </si>
  <si>
    <t>DN 160</t>
  </si>
  <si>
    <t>DN 225</t>
  </si>
  <si>
    <t>DN 280</t>
  </si>
  <si>
    <t>DN 315</t>
  </si>
  <si>
    <t>DN 355</t>
  </si>
  <si>
    <t>Spojka PN10</t>
  </si>
  <si>
    <t>DN 500</t>
  </si>
  <si>
    <t>DN 630</t>
  </si>
  <si>
    <t>DN-600(630,5-647,7)</t>
  </si>
  <si>
    <t>DN-500(555,3-572,3)</t>
  </si>
  <si>
    <t>r.br.</t>
  </si>
  <si>
    <t>br</t>
  </si>
  <si>
    <t>m1</t>
  </si>
  <si>
    <t xml:space="preserve">Ogranok so prirabnica </t>
  </si>
  <si>
    <t>Крст со прирабници</t>
  </si>
  <si>
    <t>бр</t>
  </si>
  <si>
    <r>
      <rPr>
        <b/>
        <sz val="10"/>
        <rFont val="Arial"/>
        <family val="2"/>
      </rPr>
      <t>Лак со прирабница</t>
    </r>
    <r>
      <rPr>
        <b/>
        <sz val="10"/>
        <rFont val="MAC C Times"/>
        <family val="1"/>
      </rPr>
      <t xml:space="preserve"> </t>
    </r>
    <r>
      <rPr>
        <b/>
        <sz val="10"/>
        <rFont val="Arial"/>
        <family val="2"/>
      </rPr>
      <t>(45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)</t>
    </r>
  </si>
  <si>
    <t>Споен дел со прирабница</t>
  </si>
  <si>
    <t>Редуцир со прирабница</t>
  </si>
  <si>
    <t>Редуцир спојка 63x32</t>
  </si>
  <si>
    <t>Редуцир спојка 63x50</t>
  </si>
  <si>
    <t>Редуцир спојка 75x50</t>
  </si>
  <si>
    <t>Редуцир спојка 90x63</t>
  </si>
  <si>
    <t>Редуцир спојка 110x90</t>
  </si>
  <si>
    <t>Адаптер М 40x1 1/4“</t>
  </si>
  <si>
    <t>Штопна 25</t>
  </si>
  <si>
    <t>Штопна 20</t>
  </si>
  <si>
    <t>Штопна 32</t>
  </si>
  <si>
    <t>Штопна 40</t>
  </si>
  <si>
    <t>Штопна 50</t>
  </si>
  <si>
    <t>Штопна 63</t>
  </si>
  <si>
    <t>Штопна 75</t>
  </si>
  <si>
    <t>Штопна 90</t>
  </si>
  <si>
    <t>Штопна 110</t>
  </si>
  <si>
    <t>Колено спојка 90˘ 20x20</t>
  </si>
  <si>
    <t>Колено спојка 90˘ 25x25</t>
  </si>
  <si>
    <t>Колено спојка 90˘ 32x32</t>
  </si>
  <si>
    <t>Колено спојка 90˘ 40x40</t>
  </si>
  <si>
    <t>Колено спојка 90˘ 50x50</t>
  </si>
  <si>
    <t>Колено спојка 90˘ 63x63</t>
  </si>
  <si>
    <t>Колено спојка 90˘ 75x75</t>
  </si>
  <si>
    <t>Колено спојка 90˘ 90x90</t>
  </si>
  <si>
    <t>Колено спојка 90˘ 110x110</t>
  </si>
  <si>
    <t>Колено спојка 90˘ M адаптер20 x1/2"</t>
  </si>
  <si>
    <t>Колено спојка 90˘ M адаптер 25 x3/4"</t>
  </si>
  <si>
    <t>Колено спојка 90˘ M адаптер 32 x1"</t>
  </si>
  <si>
    <t>Колено спојка 90˘ M адаптер 40 x5/4"</t>
  </si>
  <si>
    <t>Колено спојка 90˘ M адаптер 50 x6/4"</t>
  </si>
  <si>
    <t>Колено спојка 90˘ M адаптер 63 x2"</t>
  </si>
  <si>
    <t>Колено спојка 90˘ M адаптер 75 x2 1/2"</t>
  </si>
  <si>
    <t>Колено спојка 90˘ M адаптер 90 h3"</t>
  </si>
  <si>
    <t>Колено спојка 90˘ M адаптер 110 x4"</t>
  </si>
  <si>
    <t>Тее-штик редуцир 90˘ 32x25x32</t>
  </si>
  <si>
    <r>
      <t>Тее-штик редуцир 90˘ 40x32x40</t>
    </r>
    <r>
      <rPr>
        <sz val="10"/>
        <rFont val="Arial"/>
        <family val="2"/>
      </rPr>
      <t/>
    </r>
  </si>
  <si>
    <t>Тее-штик редуцир 90˘ 25x20x25</t>
  </si>
  <si>
    <t>Тее-штик редуцир 90˘ 50x40x50</t>
  </si>
  <si>
    <t>Тее-штик редуцир 90˘ 63x50x63</t>
  </si>
  <si>
    <t>Тее-штик редуцир 90˘ 75x63x75</t>
  </si>
  <si>
    <t>Тее-штик спојка 90˘  20x20x20</t>
  </si>
  <si>
    <t>Тее-штик спојка 90˘  25x25x25</t>
  </si>
  <si>
    <t>Тее-штик спојка 90˘ 32x32x32</t>
  </si>
  <si>
    <r>
      <t>Тее-штик спојка 90˘  40x40x40</t>
    </r>
    <r>
      <rPr>
        <sz val="10"/>
        <rFont val="Arial"/>
        <family val="2"/>
      </rPr>
      <t/>
    </r>
  </si>
  <si>
    <t>Тее-штик спојка 90˘  50x50x50</t>
  </si>
  <si>
    <t>Тее-штик спојка 90˘  63x63x63</t>
  </si>
  <si>
    <t>Тее-штик спојка 90˘  75x75x75</t>
  </si>
  <si>
    <t>Тее-штик спојка 90˘  90x90x90</t>
  </si>
  <si>
    <t>Тее-штик спојка 90˘  110x110x110</t>
  </si>
  <si>
    <t>Од 315</t>
  </si>
  <si>
    <t>Ф 90</t>
  </si>
  <si>
    <t>Ф 110</t>
  </si>
  <si>
    <t>Ф 160</t>
  </si>
  <si>
    <t xml:space="preserve">Ф 225 </t>
  </si>
  <si>
    <t>Ф 250</t>
  </si>
  <si>
    <t>Ф 315</t>
  </si>
  <si>
    <t>Регулационен вентил DN50</t>
  </si>
  <si>
    <t>Регулационен вентил  DN80</t>
  </si>
  <si>
    <t>Регулационен вентил  DN100</t>
  </si>
  <si>
    <t>DN 40 /G=6/4"</t>
  </si>
  <si>
    <t>Телескопска уградна гарнитури (rd  1,2-1,8m)</t>
  </si>
  <si>
    <t>Уградна гарнитури (rd  1,5m)</t>
  </si>
  <si>
    <r>
      <t>Лак со прирабница (90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)</t>
    </r>
  </si>
  <si>
    <r>
      <rPr>
        <sz val="10"/>
        <rFont val="Arial"/>
        <family val="2"/>
      </rPr>
      <t>Редуцир 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63x40</t>
    </r>
  </si>
  <si>
    <r>
      <rPr>
        <sz val="10"/>
        <rFont val="Arial"/>
        <family val="2"/>
      </rPr>
      <t>Редуцир 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75x63</t>
    </r>
  </si>
  <si>
    <r>
      <rPr>
        <sz val="10"/>
        <rFont val="Arial"/>
        <family val="2"/>
      </rPr>
      <t>Редуцир 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90x75</t>
    </r>
  </si>
  <si>
    <r>
      <rPr>
        <sz val="10"/>
        <rFont val="Arial"/>
        <family val="2"/>
      </rPr>
      <t>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20x20</t>
    </r>
  </si>
  <si>
    <r>
      <rPr>
        <sz val="10"/>
        <rFont val="Arial"/>
        <family val="2"/>
      </rPr>
      <t>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25x25</t>
    </r>
  </si>
  <si>
    <r>
      <rPr>
        <sz val="10"/>
        <rFont val="Arial"/>
        <family val="2"/>
      </rPr>
      <t>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32x32</t>
    </r>
  </si>
  <si>
    <r>
      <t xml:space="preserve">Спојка </t>
    </r>
    <r>
      <rPr>
        <sz val="10"/>
        <rFont val="Arial"/>
        <family val="2"/>
      </rPr>
      <t>40x40</t>
    </r>
  </si>
  <si>
    <r>
      <rPr>
        <sz val="10"/>
        <rFont val="Arial"/>
        <family val="2"/>
      </rPr>
      <t>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50x50</t>
    </r>
  </si>
  <si>
    <r>
      <t xml:space="preserve">Спојка </t>
    </r>
    <r>
      <rPr>
        <sz val="10"/>
        <rFont val="Arial"/>
        <family val="2"/>
      </rPr>
      <t>63x63</t>
    </r>
  </si>
  <si>
    <r>
      <t xml:space="preserve">Спојка </t>
    </r>
    <r>
      <rPr>
        <sz val="10"/>
        <rFont val="Arial"/>
        <family val="2"/>
      </rPr>
      <t>75x75</t>
    </r>
  </si>
  <si>
    <r>
      <t xml:space="preserve">Спојка </t>
    </r>
    <r>
      <rPr>
        <sz val="10"/>
        <rFont val="Arial"/>
        <family val="2"/>
      </rPr>
      <t>90x90</t>
    </r>
  </si>
  <si>
    <r>
      <rPr>
        <sz val="10"/>
        <rFont val="Arial"/>
        <family val="2"/>
      </rPr>
      <t>Спојка</t>
    </r>
    <r>
      <rPr>
        <sz val="10"/>
        <rFont val="MAC C Swiss"/>
        <family val="2"/>
      </rPr>
      <t xml:space="preserve"> </t>
    </r>
    <r>
      <rPr>
        <sz val="10"/>
        <rFont val="Arial"/>
        <family val="2"/>
      </rPr>
      <t>110x110</t>
    </r>
  </si>
  <si>
    <r>
      <rPr>
        <sz val="10"/>
        <rFont val="Arial"/>
        <family val="2"/>
      </rPr>
      <t>Адаптер со метална прирабница 50x1 1/2“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</si>
  <si>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со метална прирабница 50x2“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</si>
  <si>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со метална прирабница 63x2“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</si>
  <si>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со метална прирабница 75x2 1/2“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</si>
  <si>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со метална прирабница 90x3“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</si>
  <si>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со метална прирабница 110x4“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</si>
  <si>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20x1/2“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</si>
  <si>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25x3/4“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</si>
  <si>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32x1“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</si>
  <si>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50x1 1/2“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</si>
  <si>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63x2“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</si>
  <si>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75x2 1/2“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</si>
  <si>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90x 3“</t>
    </r>
    <r>
      <rPr>
        <sz val="9"/>
        <rFont val="MAC C Swiss"/>
        <family val="2"/>
      </rPr>
      <t/>
    </r>
  </si>
  <si>
    <r>
      <rPr>
        <sz val="10"/>
        <rFont val="Arial"/>
        <family val="2"/>
      </rPr>
      <t>Адаптер М 110x4“</t>
    </r>
    <r>
      <rPr>
        <sz val="9"/>
        <rFont val="MAC C Swiss"/>
        <family val="2"/>
      </rPr>
      <t/>
    </r>
  </si>
  <si>
    <t>DN- 80mm - nadzemen</t>
  </si>
  <si>
    <t>PZ-DN 50</t>
  </si>
  <si>
    <t>PZ-DN 80</t>
  </si>
  <si>
    <t>PZ-DN 100</t>
  </si>
  <si>
    <t>PZ-DN 125</t>
  </si>
  <si>
    <t>PZ-DN 150</t>
  </si>
  <si>
    <t>PZ-DN 200</t>
  </si>
  <si>
    <t>PZ-DN 250</t>
  </si>
  <si>
    <t>PZ-DN 300</t>
  </si>
  <si>
    <t>OZ-DN 50</t>
  </si>
  <si>
    <t>OZ-DN 80</t>
  </si>
  <si>
    <t>OZ-DN 100</t>
  </si>
  <si>
    <t>OZ-DN 125</t>
  </si>
  <si>
    <t>ОZ-DN 150</t>
  </si>
  <si>
    <t>ОZ-DN 200</t>
  </si>
  <si>
    <t>ОZ-DN 250</t>
  </si>
  <si>
    <t>ОZ-DN 300</t>
  </si>
  <si>
    <t>Филтри (факач на неч.)(strainer epoxy tipe003)</t>
  </si>
  <si>
    <t>DN- 40/50</t>
  </si>
  <si>
    <t>DN- 65/80</t>
  </si>
  <si>
    <t>DN- 100/150</t>
  </si>
  <si>
    <t>DN- 200</t>
  </si>
  <si>
    <t>DN- 250/350</t>
  </si>
  <si>
    <t>Адаптер полуспојка со фланша со широк опсег на опфатност за различни типови на цевка</t>
  </si>
  <si>
    <t>Адаптер спојка со широк опсег на опфатност за различни типови на цевки</t>
  </si>
  <si>
    <t>р.бр.</t>
  </si>
  <si>
    <t>Адаптер полуспојка со фланша за ПЕ и ПВЦ</t>
  </si>
  <si>
    <t>Предмет на договорот за јавна набавка</t>
  </si>
  <si>
    <t>ед.цена без ДДВ</t>
  </si>
  <si>
    <t>р.бр</t>
  </si>
  <si>
    <t>Сервисен(уличен)вентил Beta-Z на навој</t>
  </si>
  <si>
    <r>
      <t>m</t>
    </r>
    <r>
      <rPr>
        <vertAlign val="superscript"/>
        <sz val="10"/>
        <rFont val="Arial"/>
        <family val="2"/>
      </rPr>
      <t>1</t>
    </r>
  </si>
  <si>
    <r>
      <t>m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</si>
  <si>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>Поцинковани цевки 1/2“</t>
  </si>
  <si>
    <t>Поцинковани цевки 3/4“</t>
  </si>
  <si>
    <t>Поцинковани цевки 1“</t>
  </si>
  <si>
    <t>Поцинковини цевки 5/4“</t>
  </si>
  <si>
    <t>Поцинковани цевки 6/4“</t>
  </si>
  <si>
    <t>Поцинковани цевки 2“</t>
  </si>
  <si>
    <t>Поцинковани цевки 2 1/2“</t>
  </si>
  <si>
    <t>Поцинковани цевки 3“</t>
  </si>
  <si>
    <t>Холендер 1/2"</t>
  </si>
  <si>
    <t>Холендер 3/4"</t>
  </si>
  <si>
    <t>Холендер 5/4"</t>
  </si>
  <si>
    <t>Холендер 6/4"</t>
  </si>
  <si>
    <t>Холендер 2"</t>
  </si>
  <si>
    <t>Холендер 2 1/2"</t>
  </si>
  <si>
    <t>Холендер 3"</t>
  </si>
  <si>
    <t xml:space="preserve">Колено 1/2" </t>
  </si>
  <si>
    <t>Колено 3/4"</t>
  </si>
  <si>
    <t>Колено 1"</t>
  </si>
  <si>
    <t>Колено 5/4"</t>
  </si>
  <si>
    <t>Колено 6/4"</t>
  </si>
  <si>
    <t>Колено 2"</t>
  </si>
  <si>
    <t>Колено 2 1/2"</t>
  </si>
  <si>
    <t>Колено 3"</t>
  </si>
  <si>
    <t>Редуцир 3/4-1/2"</t>
  </si>
  <si>
    <t>Редуцир 1"- 1/2"</t>
  </si>
  <si>
    <t>Редуцир 1"- 3/4"</t>
  </si>
  <si>
    <t>Редуцир5/4" - 1/2"</t>
  </si>
  <si>
    <t>Редуцир 5/4"-3/4"</t>
  </si>
  <si>
    <t>Редуцир 5/4"- 1"</t>
  </si>
  <si>
    <t>Редуцир 6/4"- 1/2"</t>
  </si>
  <si>
    <t>Редуцир  6/4"- 3/4"</t>
  </si>
  <si>
    <t>Редуцир 6/4"- 1"</t>
  </si>
  <si>
    <t>Редуцир 6/4"- 5/4"</t>
  </si>
  <si>
    <t>Редуцир 2"- 1/2"</t>
  </si>
  <si>
    <t>Редуцир 2" - 3/4"</t>
  </si>
  <si>
    <t>Редуцир 2"- 1"</t>
  </si>
  <si>
    <t>Редуцир 2"- 5/4"</t>
  </si>
  <si>
    <t>Редуцир 2-6/4</t>
  </si>
  <si>
    <t>Редуцир 2 1/2"- 1/2"</t>
  </si>
  <si>
    <t>Редуцир 2 1/2" - 3/4"</t>
  </si>
  <si>
    <t>Редуцир 2 1/2" - 1"</t>
  </si>
  <si>
    <t>Редуцир 2 1/2" - 5/4"</t>
  </si>
  <si>
    <t>Редуцир 2 1/2" - 6/4"</t>
  </si>
  <si>
    <t>Редуцир 2 1/2" - 2"</t>
  </si>
  <si>
    <t>Редуцир 3 " - 1/2"</t>
  </si>
  <si>
    <t>Редуцир 3 " - 3/4"</t>
  </si>
  <si>
    <t>Редуцир 3" - 1"</t>
  </si>
  <si>
    <t>Редуцир 3" - 5/4"</t>
  </si>
  <si>
    <t>Редуцир 3" - 6/4"</t>
  </si>
  <si>
    <t>Редуцир 3" - 2"</t>
  </si>
  <si>
    <t>Редуцир 3" - 21/2"</t>
  </si>
  <si>
    <t>МУФ 1/2"</t>
  </si>
  <si>
    <t>МУФ 3/4"</t>
  </si>
  <si>
    <t>МУФ 1"</t>
  </si>
  <si>
    <t>МУФ 5/4"</t>
  </si>
  <si>
    <t>МУФ 6/4"</t>
  </si>
  <si>
    <t>МУФ 2"</t>
  </si>
  <si>
    <t>МУФ 2 1/2"</t>
  </si>
  <si>
    <t>МУФ 3"</t>
  </si>
  <si>
    <t>Штопна 1/2"</t>
  </si>
  <si>
    <t>Штопна 3/4"</t>
  </si>
  <si>
    <t>Штопна 1"</t>
  </si>
  <si>
    <t>Штопна 5/4"</t>
  </si>
  <si>
    <t>Штопна 6/4"</t>
  </si>
  <si>
    <t>Штопна 2"</t>
  </si>
  <si>
    <t>Штопна 2 1/2"</t>
  </si>
  <si>
    <t>Штопна 3"</t>
  </si>
  <si>
    <t>Дупла нипла 1/2"</t>
  </si>
  <si>
    <t>Дупла нипла 3/4"</t>
  </si>
  <si>
    <t>Дупла нипла1"</t>
  </si>
  <si>
    <t>Дупла нипла 5/4"</t>
  </si>
  <si>
    <t>Дупла нипла 6/4"</t>
  </si>
  <si>
    <t>Дупла нипла 2"</t>
  </si>
  <si>
    <t>Дупла нипла 2 1/2"</t>
  </si>
  <si>
    <t>Дупла нипла 3"</t>
  </si>
  <si>
    <t>тее-Штик 1/2"</t>
  </si>
  <si>
    <t>тее-Штик 3/4"</t>
  </si>
  <si>
    <t>тее-Штик 1"</t>
  </si>
  <si>
    <t>тее-Штик 5/4"</t>
  </si>
  <si>
    <t>тее-Штик 6/4"</t>
  </si>
  <si>
    <t>тее-Штик 2"</t>
  </si>
  <si>
    <t>тее-Штик 2 1/2"</t>
  </si>
  <si>
    <t>тее-Штик 3"</t>
  </si>
  <si>
    <t>Холендер за водомер 5/4"</t>
  </si>
  <si>
    <t>Холендер за водомер 6/4"</t>
  </si>
  <si>
    <t>Холендер за водомер 2"</t>
  </si>
  <si>
    <t>Шибер вентил 1/2"</t>
  </si>
  <si>
    <t>Шибер вентил 3/4"</t>
  </si>
  <si>
    <t>Шибер вентил 1"</t>
  </si>
  <si>
    <t>Шибер вентил 5/4"</t>
  </si>
  <si>
    <t>Шибер вентил 6/4"</t>
  </si>
  <si>
    <t>Шибер вентил 2"</t>
  </si>
  <si>
    <t>Шибер вентил 2 1/2"</t>
  </si>
  <si>
    <t>Вентил пропусен 1/2"</t>
  </si>
  <si>
    <t>Вентил пропусен 3/4"</t>
  </si>
  <si>
    <t>Вентил пропусен 1"</t>
  </si>
  <si>
    <t>Вентил пропусен 5/4"</t>
  </si>
  <si>
    <t>Вентил пропусен 6/4"</t>
  </si>
  <si>
    <t>Вентил пропусен 2"</t>
  </si>
  <si>
    <t>Вентил пропусен 2 1/2"</t>
  </si>
  <si>
    <t>Вентил пропусен 3"</t>
  </si>
  <si>
    <t>Славина  1/2"</t>
  </si>
  <si>
    <t>Славина  3/4"</t>
  </si>
  <si>
    <t>1"</t>
  </si>
  <si>
    <t>3/4"</t>
  </si>
  <si>
    <t>5/4"</t>
  </si>
  <si>
    <t>6/4"</t>
  </si>
  <si>
    <t>2"</t>
  </si>
  <si>
    <t xml:space="preserve"> Шрафови заедно со навртка топло цинкувани јачина 8,8</t>
  </si>
  <si>
    <t>Поли. црево PE 100  ND 25 / 10 бара</t>
  </si>
  <si>
    <t>Поли. црево PE 100  ND 40 / 10 бара</t>
  </si>
  <si>
    <t>Поли. црево PE 100  ND 63 / 10 бара</t>
  </si>
  <si>
    <t>Поли. црево PE 100  ND 90 / 10 бара</t>
  </si>
  <si>
    <t>Поли. црево PE 100  ND 110 / 10 бара</t>
  </si>
  <si>
    <t>Поли. црево PE 100  ND 225/ 10 бара</t>
  </si>
  <si>
    <t>Поли. црево PE 100  ND 250 / 10 бара</t>
  </si>
  <si>
    <t>Поли. црево PE 100  ND 280 / 10 бара</t>
  </si>
  <si>
    <t>Поли. црево PE 100  ND 315 / 10 бара</t>
  </si>
  <si>
    <t>Поли. црево PE 100  ND 630 / 10 бара</t>
  </si>
  <si>
    <t>Поли. црево PE 100  ND 20 / 16 бара</t>
  </si>
  <si>
    <t>Поли. црево PE 100  ND 25 / 16 бара</t>
  </si>
  <si>
    <t>Поли. црево PE 100  ND 32 / 16 бара</t>
  </si>
  <si>
    <t>Поли. црево PE 100  ND 40 / 16 бара</t>
  </si>
  <si>
    <t>Поли. црево PE 100  ND 50 / 16 бара</t>
  </si>
  <si>
    <t>Поли. црево PE 100  ND 63 / 16 бара</t>
  </si>
  <si>
    <t>Поли. црево PE 100  ND 75 / 16 бара</t>
  </si>
  <si>
    <t>Поли. црево PE 100  ND 90 / 16 бара</t>
  </si>
  <si>
    <t>Поли.цевка PE 100  ND 110 / 16 бара</t>
  </si>
  <si>
    <t>Поли.цевка PE 100   ND160 / 16 бара</t>
  </si>
  <si>
    <t>Поли.цевка PE 100   ND 225 / 16 бара</t>
  </si>
  <si>
    <t>Поли.цевка PE 100   ND 315 / 16 бара</t>
  </si>
  <si>
    <t>Колено ф 100/45º</t>
  </si>
  <si>
    <t>Гумица ф 100</t>
  </si>
  <si>
    <t>Гумица ф 150</t>
  </si>
  <si>
    <t>Од 110</t>
  </si>
  <si>
    <t>Од 160</t>
  </si>
  <si>
    <t>Од 200</t>
  </si>
  <si>
    <t>Од 250</t>
  </si>
  <si>
    <t>Од 400</t>
  </si>
  <si>
    <t>Од 500</t>
  </si>
  <si>
    <t>Од 630</t>
  </si>
  <si>
    <t xml:space="preserve">Полиетиленски коругирани цевки  SN 8 </t>
  </si>
  <si>
    <t>Коругирано колено 45º  СН4</t>
  </si>
  <si>
    <t xml:space="preserve"> Од 160 </t>
  </si>
  <si>
    <t xml:space="preserve"> Од 110 </t>
  </si>
  <si>
    <t>Коругирана коса рачва СН4</t>
  </si>
  <si>
    <t>Коругирана коса рачва редуцирана СН 4</t>
  </si>
  <si>
    <t xml:space="preserve"> Од 160/110</t>
  </si>
  <si>
    <t xml:space="preserve"> Од 200/110 </t>
  </si>
  <si>
    <t xml:space="preserve"> Од 200/160 </t>
  </si>
  <si>
    <t xml:space="preserve"> Од 250/110 </t>
  </si>
  <si>
    <t xml:space="preserve"> Од 250/160 </t>
  </si>
  <si>
    <t xml:space="preserve"> Од 250/200 </t>
  </si>
  <si>
    <t xml:space="preserve"> Од 315/110 </t>
  </si>
  <si>
    <t>КОНУС Ф 625/1000 H=600</t>
  </si>
  <si>
    <t>ПРСТЕН 1000 H= 250</t>
  </si>
  <si>
    <t>ПРСТЕН 1000 H= 500</t>
  </si>
  <si>
    <t>ПРСТЕН 1000 H= 750</t>
  </si>
  <si>
    <t>ПРСТЕН 1000 H= 1000</t>
  </si>
  <si>
    <t>БР</t>
  </si>
  <si>
    <t>ППР цевки-димензии според  DIN 8077/8078</t>
  </si>
  <si>
    <t>Цевки 10 бара 20x1,90</t>
  </si>
  <si>
    <t>Цевки 10 бара 25x2,30</t>
  </si>
  <si>
    <t>Цевки 10 бара 32x3,00</t>
  </si>
  <si>
    <t>Цевки 10 бара  40x3,70</t>
  </si>
  <si>
    <t>Цевки 10 бара  50x4,60</t>
  </si>
  <si>
    <t>Цевки 10 бара  63x5,80</t>
  </si>
  <si>
    <t>ППР фитинзи-димензии според DIN 8077/8078</t>
  </si>
  <si>
    <t>ПП колено со набој Ф 20*1/2"</t>
  </si>
  <si>
    <t>ПП колено со набој Ф 20*3/4"</t>
  </si>
  <si>
    <t>ПП колено со набој Ф 32*1"</t>
  </si>
  <si>
    <t>ПП КОЛЕНО  45º   20</t>
  </si>
  <si>
    <t>ПП КОЛЕНО   45 º  25</t>
  </si>
  <si>
    <t>ПП КОЛЕНО   45º   32</t>
  </si>
  <si>
    <t>ПП КОЛЕНО   45º   40</t>
  </si>
  <si>
    <t>ПП КОЛЕНО   45 º  50</t>
  </si>
  <si>
    <t>ПП КОЛЕНО  45º    63</t>
  </si>
  <si>
    <t>ПП КОЛЕНО   90º   20º</t>
  </si>
  <si>
    <t>ПП КОЛЕНО   90º    25</t>
  </si>
  <si>
    <t>ПП КОЛЕНО   90 º   32</t>
  </si>
  <si>
    <t>ПП КОЛЕНО   90 º   40</t>
  </si>
  <si>
    <t>ПП КОЛЕНО   90º    50</t>
  </si>
  <si>
    <t>ПП КОЛЕНО   90º    63</t>
  </si>
  <si>
    <t>ПП ТЕЕ ШТЕК 90º  20</t>
  </si>
  <si>
    <t>ПП ТЕЕ ШТЕК 90º  25</t>
  </si>
  <si>
    <t>ПП ТЕЕ ШТЕК 90º 32</t>
  </si>
  <si>
    <t>ПП ТЕЕ ШТЕК 90º  40</t>
  </si>
  <si>
    <t>ПП ТЕЕ ШТЕК 90º  50</t>
  </si>
  <si>
    <t>ПП ЗАВРШНО КОЛЕНО Ф  20X1/2"</t>
  </si>
  <si>
    <t>ПП ЗАВРШНО КОЛЕНО Ф  25X3/4"</t>
  </si>
  <si>
    <t>МУФ 32</t>
  </si>
  <si>
    <t>МУФ 50</t>
  </si>
  <si>
    <t>МУФ 63</t>
  </si>
  <si>
    <t>МУФ 40</t>
  </si>
  <si>
    <t>МУФ 25</t>
  </si>
  <si>
    <t>МУФ 20</t>
  </si>
  <si>
    <t>ПП  TEE штик со навој Ф 20x20x 20</t>
  </si>
  <si>
    <t>ПП  ТЕЕ штик со навој Ф 20x25x 20</t>
  </si>
  <si>
    <t>ПП ТЕЕ штик со навој  Ф 25x20x25</t>
  </si>
  <si>
    <t>ПП ТЕЕ штик со навој  Ф 25x25x25</t>
  </si>
  <si>
    <t>ПП ТЕЕ штик со навој  Ф 32x20x32</t>
  </si>
  <si>
    <t>ПП ТЕЕ штик со навој  Ф 32x25"x32</t>
  </si>
  <si>
    <t>ПП РЕДУЦИР  25*20</t>
  </si>
  <si>
    <t>ПП РЕДУЦИР  32*20</t>
  </si>
  <si>
    <t>ПП РЕДУЦИР  32*25</t>
  </si>
  <si>
    <t>ПП РЕДУЦИР  40*20</t>
  </si>
  <si>
    <t>ПП РЕДУЦИР  40*25</t>
  </si>
  <si>
    <t>ПП РЕДУЦИР  40*32</t>
  </si>
  <si>
    <t>ПП РЕДУЦИР  50*20</t>
  </si>
  <si>
    <t>ПП РЕДУЦИР  50*25</t>
  </si>
  <si>
    <t>ПП РЕДУЦИР  50*32</t>
  </si>
  <si>
    <t>PПП РЕДУЦИР  50*40</t>
  </si>
  <si>
    <t>ПП РЕДУЦИР  63*25</t>
  </si>
  <si>
    <t>ПП РЕДУЦИР 63*32</t>
  </si>
  <si>
    <t>ПП РЕДУЦИР  63*40</t>
  </si>
  <si>
    <t>ПП РЕДУЦИР  63*50</t>
  </si>
  <si>
    <t>ПП АДАПТЕР Ф  20*1/2"</t>
  </si>
  <si>
    <t>ПП АДАПТЕР Ф 20*3/4"</t>
  </si>
  <si>
    <t>ПП АДАПТЕР Ф  25*1/2"</t>
  </si>
  <si>
    <t>ПП АДАПТЕР Ф 32*1"</t>
  </si>
  <si>
    <t>ПП АДАПТЕР Ф 40*5/4"</t>
  </si>
  <si>
    <t>ПП АДАПТЕР Ф 50*6/4"</t>
  </si>
  <si>
    <t>ПП АДАПТЕР Ф 63*2"</t>
  </si>
  <si>
    <t>ПП АДАПТЕР Ф 25*3/4"</t>
  </si>
  <si>
    <t>Шелни ф 20</t>
  </si>
  <si>
    <t>Шелни ф25</t>
  </si>
  <si>
    <t>Шелни ф32</t>
  </si>
  <si>
    <t>Шелни ф40</t>
  </si>
  <si>
    <t>Шелни ф50</t>
  </si>
  <si>
    <t>Шелни ф 63</t>
  </si>
  <si>
    <t>Вкупно</t>
  </si>
  <si>
    <t>ед.мера</t>
  </si>
  <si>
    <t>позиција</t>
  </si>
  <si>
    <t>реден       број</t>
  </si>
  <si>
    <t>Отпушување на фекална канализација</t>
  </si>
  <si>
    <t>-</t>
  </si>
  <si>
    <t xml:space="preserve">Сечење и режење на навој (поцинкувана цевка) </t>
  </si>
  <si>
    <t>1/2 "</t>
  </si>
  <si>
    <t>21/2"</t>
  </si>
  <si>
    <t>3"</t>
  </si>
  <si>
    <t>цена на услуга без ДДВ</t>
  </si>
  <si>
    <t>150 ден/бр.</t>
  </si>
  <si>
    <t>200 ден/бр.</t>
  </si>
  <si>
    <t>250 ден/бр.</t>
  </si>
  <si>
    <t>300 ден/бр.</t>
  </si>
  <si>
    <t>350 ден/бр.</t>
  </si>
  <si>
    <t>400 ден/бр.</t>
  </si>
  <si>
    <t>450 ден/бр.</t>
  </si>
  <si>
    <t>500 ден/бр.</t>
  </si>
  <si>
    <t xml:space="preserve">Утврдени цени на услугите на РЕ "Водовод и Канализација" </t>
  </si>
  <si>
    <t>Од 800</t>
  </si>
  <si>
    <t>Гумица ф 125</t>
  </si>
  <si>
    <t xml:space="preserve">Колено 1/2" (Надворешен навој) </t>
  </si>
  <si>
    <t xml:space="preserve">Колено 3/4" (Надворешен навој) </t>
  </si>
  <si>
    <t>Холендер 1"</t>
  </si>
  <si>
    <t>Холендер за водомер 1"</t>
  </si>
  <si>
    <t>Вентил кугла (ж-ж) нерѓосувачки челик- права рачка</t>
  </si>
  <si>
    <t>Редуцир спојка 75x32</t>
  </si>
  <si>
    <t>Редуцир спојка 75x40</t>
  </si>
  <si>
    <t>Сечење и режење на навој ( на терен)  горенаведените цени во (точка 3) се зголемуваат за 100%</t>
  </si>
  <si>
    <t>DN-350(348.5-365.5)</t>
  </si>
  <si>
    <t>DN-350(394-411)</t>
  </si>
  <si>
    <t>DN-400(447-464)</t>
  </si>
  <si>
    <t>DN-450(447-496)</t>
  </si>
  <si>
    <t>DN-450(476-493)</t>
  </si>
  <si>
    <t>DN-500(555.3-572.3)</t>
  </si>
  <si>
    <t>DN-600(630-647.7)</t>
  </si>
  <si>
    <t>Адаптер спојка за ПЕ и ПВЦ</t>
  </si>
  <si>
    <t>DN 450</t>
  </si>
  <si>
    <t>PP TEE ШTEK 90º  63</t>
  </si>
  <si>
    <r>
      <rPr>
        <sz val="12"/>
        <rFont val="Arial"/>
        <family val="2"/>
      </rPr>
      <t>Полиетиленски коругирани цевки</t>
    </r>
    <r>
      <rPr>
        <sz val="12"/>
        <rFont val="MAC C Swiss"/>
        <family val="2"/>
      </rPr>
      <t xml:space="preserve">  </t>
    </r>
    <r>
      <rPr>
        <sz val="12"/>
        <rFont val="Arial"/>
        <family val="2"/>
        <charset val="204"/>
      </rPr>
      <t>SN</t>
    </r>
    <r>
      <rPr>
        <sz val="12"/>
        <rFont val="MAC C Swiss"/>
        <family val="2"/>
      </rPr>
      <t xml:space="preserve"> 4  Заедно со муф и гумица</t>
    </r>
  </si>
  <si>
    <t>Коругирани цевки - профилирани ПЕ двослојни цевки со надворешна ребраста и внатрешна мазна површина.</t>
  </si>
  <si>
    <t>Според EN 13476-3. EN 476 (ОД) ISO 9969</t>
  </si>
  <si>
    <t>Коругирани спојни елементи ПЕ двослојни со надворешна ребраста и внатрешна мазна површина.</t>
  </si>
  <si>
    <t>Според EN 13476-3. EN 1610  ISO 9969</t>
  </si>
  <si>
    <t>Материјал: тврд поливинил хлорид PVC тип 100</t>
  </si>
  <si>
    <t>Според МКЅ G C6 502, DIN 19532 односно DIN 8061/62  ( ук-кк)</t>
  </si>
  <si>
    <t>Материјал  Нодуларен лив, Сертификат за квалитет ISO 9001/2000</t>
  </si>
  <si>
    <t>Капак со кружен поклопец и рамка фиксиран со светол отвор 540мм EN 124 носивост 150KN</t>
  </si>
  <si>
    <t>Капа за хидрант со елипсовиден отвор</t>
  </si>
  <si>
    <t>Светол отвор 370 х 440 мм кгр 30</t>
  </si>
  <si>
    <t>Кружна капа за вентил</t>
  </si>
  <si>
    <t>Сертификат за квалитет  ISO 9001/2000</t>
  </si>
  <si>
    <t>Eколошки сертификат  ISO 14001,  атест на производите при нивна испорака ( арм-бетонски)</t>
  </si>
  <si>
    <t>ДЕЛ 1 - поцинковани цевки, фитинзи и вентили</t>
  </si>
  <si>
    <t>Ставка 1.1</t>
  </si>
  <si>
    <t>EN 10255/10240 материјал S195/T  или  C 0361 топло галванизирани ( мин 70м)  EN 10240 A1. A2</t>
  </si>
  <si>
    <t>Ставка 1.4</t>
  </si>
  <si>
    <t>Материјал месинг, изработени според стандардот UNE-EN 13828/30 bari</t>
  </si>
  <si>
    <t>Материјал Полиетилен ПЕ -100 Според  ISO 4427, DIN 8074, EH 12201-2, DVGW 335-A2</t>
  </si>
  <si>
    <t>Производителот да ги задоволува барањата на  ISO 9001/200, ISO 14001. Работен притисок 16 бари при температура од 20 C. Изработени од следниот материјал :  Тело, навртка и сигурносен прстен од висококвалитетен полипропилен ПП, УВ отпорност степен 8 според АСТМ Д 2565, Стегачки прстен од полиацетал РОМ, заптивка од НБР, конусен пресек, тврдост 70СХ, а за огрлиците плус две норми, Прстен за зајакнување од нерѓосувачки челик АИСИ 304-А2 и АИСИ 316 - А4</t>
  </si>
  <si>
    <t>Ставка 3.3</t>
  </si>
  <si>
    <t>Ставка 5.2</t>
  </si>
  <si>
    <t>Лепење на ПП-Р - Цевки и фитинзи</t>
  </si>
  <si>
    <t>OD 20</t>
  </si>
  <si>
    <t>OD 25</t>
  </si>
  <si>
    <t>OD 40</t>
  </si>
  <si>
    <t>OD 50</t>
  </si>
  <si>
    <t>OD 32</t>
  </si>
  <si>
    <t>OD 63</t>
  </si>
  <si>
    <t>OD 75</t>
  </si>
  <si>
    <t>OD 90</t>
  </si>
  <si>
    <t>50 ден/бр</t>
  </si>
  <si>
    <t>100 ден/бр</t>
  </si>
  <si>
    <t>150 ден/бр</t>
  </si>
  <si>
    <t>200 ден/бр</t>
  </si>
  <si>
    <t>250 ден/бр</t>
  </si>
  <si>
    <t>300 ден/бр</t>
  </si>
  <si>
    <t>350 ден/бр</t>
  </si>
  <si>
    <t>400 ден/бр</t>
  </si>
  <si>
    <t>За лепење на ПП-Р цевки и фитинзи ( на терен)  горенаведените цени во (точка 4) се зголемуваат за 100%</t>
  </si>
  <si>
    <t>Ставка 1.2</t>
  </si>
  <si>
    <t>Навоите се изработени по ЈUS M.BO. 056 што одговара на стандардите на ISO/R BS - 21-1957,   внатреШниот навој е цилиндричен, спојниот конусен 1/16DIN 2.999. Фитинзите се изработени од материјал пропишан по JUS C 1.021. а во овој случај  STaL35</t>
  </si>
  <si>
    <t>Ставка 1.3</t>
  </si>
  <si>
    <t>МАтеријал  месинг, ISO 9001/2000,  изработени според  DIN 17660, 16 bara</t>
  </si>
  <si>
    <t>Електрофузионите фитинзи да ги задоволуваат  ISO  стандардите , GEN стандардите( односно техни~ките стандарди) како и други национални стандарди. Одобренија да поседуваат одобренија  DVGW. SVGW.KIWA. IIP.                                                                       Работни сертификат кој одговара на ЕN 10204 2.2 и на EN  10204 3.1.   Менаџмент на квалитет и еколошки фактори, да се сертифицирани според  ISO 9001 како и  ISO 14001.   Фитинзите да бидат со индикатори за визуелно регистрирање на квалитетот на заварот. Работен притисок, Односот на притисокот на Елект.фуз . фитинзи се однесува на пресметаните вредности на пр EN 12201 и пр EN 1555  земајки ја во предвид целосната сигурносна вредност</t>
  </si>
  <si>
    <r>
      <t xml:space="preserve">Хидрантска спојка </t>
    </r>
    <r>
      <rPr>
        <sz val="10"/>
        <rFont val="MAC C Swiss"/>
        <family val="2"/>
      </rPr>
      <t>so prodol`etok B</t>
    </r>
    <r>
      <rPr>
        <sz val="10"/>
        <rFont val="Arial"/>
        <family val="2"/>
      </rPr>
      <t>2/C</t>
    </r>
  </si>
  <si>
    <t>Работна рака 30%</t>
  </si>
  <si>
    <t>Работна рака30 %</t>
  </si>
  <si>
    <t>Работна рака100 %</t>
  </si>
  <si>
    <t>PZ-DN 350</t>
  </si>
  <si>
    <t>PZ-DN 400</t>
  </si>
  <si>
    <t>DN 150</t>
  </si>
  <si>
    <t>DN 200</t>
  </si>
  <si>
    <t>DN 300</t>
  </si>
  <si>
    <t>Ставка 5.1</t>
  </si>
  <si>
    <t>predmet na dogovor za javni nabavki</t>
  </si>
  <si>
    <r>
      <t>Капак со кружен поклопец тежок тип за канализација вентилирачки. На контактната површина меѓу капакот и рамката мора да има прстен од еластомер за дихтовање. Конструкција мора да обезбедува отварање на капакот од минимум 130</t>
    </r>
    <r>
      <rPr>
        <vertAlign val="superscript"/>
        <sz val="10"/>
        <rFont val="Arial"/>
        <family val="2"/>
        <charset val="204"/>
      </rPr>
      <t>о</t>
    </r>
    <r>
      <rPr>
        <sz val="10"/>
        <rFont val="Arial"/>
        <family val="2"/>
      </rPr>
      <t xml:space="preserve">класа KN 400, EN 124 светол отвор 595мм </t>
    </r>
  </si>
  <si>
    <r>
      <t>Капак со кружен поклопец тежок тип за водовод невентилирачки. На контактната површина меѓу капакот и рамката мора да има прстен од еластомер за дихтовање. Конструкција мора да обезбедува отварање на капакот од минимум 130</t>
    </r>
    <r>
      <rPr>
        <vertAlign val="superscript"/>
        <sz val="10"/>
        <rFont val="Arial"/>
        <family val="2"/>
        <charset val="204"/>
      </rPr>
      <t>о</t>
    </r>
    <r>
      <rPr>
        <sz val="10"/>
        <rFont val="Arial"/>
        <family val="2"/>
      </rPr>
      <t xml:space="preserve">класа KN 400, ENN 124 светол отвор 595мм </t>
    </r>
  </si>
  <si>
    <t>ДЕЛ 5 Капаци за шахти, хидранти и вентили и армирано бетонски елементи</t>
  </si>
  <si>
    <t>DN 125</t>
  </si>
  <si>
    <t>DN 140</t>
  </si>
  <si>
    <t>КОЛЕНО 90º/16 бара</t>
  </si>
  <si>
    <t>elbow 90 elgef plus PE100</t>
  </si>
  <si>
    <t>DN 90</t>
  </si>
  <si>
    <t>DN 110</t>
  </si>
  <si>
    <t>DN 250</t>
  </si>
  <si>
    <t>КОЛЕНО 90º/10 бара</t>
  </si>
  <si>
    <t>КОЛЕНО 45º/16 бари</t>
  </si>
  <si>
    <t>КОЛЕНО 45º/10 бари</t>
  </si>
  <si>
    <t>Ставка 2.1</t>
  </si>
  <si>
    <t>Поли. црево PE 100  ND 32 / 10 бара</t>
  </si>
  <si>
    <t>Поли. црево PE 100  ND 75 / 10 бара</t>
  </si>
  <si>
    <t>Поли. црево PE 100  ND 50 / 10 бара</t>
  </si>
  <si>
    <t>Поли. црево PE 100  ND 160 / 10 бара</t>
  </si>
  <si>
    <t>Поли. црево PE 100  ND 400 / 10 бара</t>
  </si>
  <si>
    <t>Поли. црево PE 100  ND 450 / 10 бара</t>
  </si>
  <si>
    <t>Поли. црево PE 100  ND 500 / 10 бара</t>
  </si>
  <si>
    <t>Ставка 2.2</t>
  </si>
  <si>
    <t>Ставка 3.1</t>
  </si>
  <si>
    <t>Ставка 3.2</t>
  </si>
  <si>
    <t xml:space="preserve"> Од 160</t>
  </si>
  <si>
    <t xml:space="preserve"> Од 200</t>
  </si>
  <si>
    <t xml:space="preserve"> Од 250</t>
  </si>
  <si>
    <t xml:space="preserve"> Од 315</t>
  </si>
  <si>
    <t>Колено ф 100/30º</t>
  </si>
  <si>
    <t>Колено ф 100/67º</t>
  </si>
  <si>
    <t>Колено ф 100/87º</t>
  </si>
  <si>
    <t>Ставка 1.5</t>
  </si>
  <si>
    <t>Ставка 1.6</t>
  </si>
  <si>
    <t>Spojka PN 16 Coupler elgef plus ПЕ 100</t>
  </si>
  <si>
    <t>Ставка 2.3</t>
  </si>
  <si>
    <t>br.</t>
  </si>
  <si>
    <t>Nepovratna klapna za horizontalen cevkovod</t>
  </si>
  <si>
    <t>DN- 80</t>
  </si>
  <si>
    <t>Поли. црево PE 100  ND 20 / 10 бара</t>
  </si>
  <si>
    <t>Поли.цевка PE 100   ND 250 / 16 бара</t>
  </si>
  <si>
    <t>Поли.цевка PE 100   ND 280 / 16 бара</t>
  </si>
  <si>
    <t>Поли.цевка PE 100   ND 400 / 16 бара</t>
  </si>
  <si>
    <t>Поли.цевка PE 100   ND 450 / 16 бара</t>
  </si>
  <si>
    <t>Поли.цевка PE 100   ND 500 / 16 бара</t>
  </si>
  <si>
    <t>Поли.цевка PE 100   ND 630 / 16 бара</t>
  </si>
  <si>
    <t>Редуцир спојка 50x32</t>
  </si>
  <si>
    <t>Редуцир спојка 40x32</t>
  </si>
  <si>
    <t>Редуцир спојка 50x40</t>
  </si>
  <si>
    <t>Огрлица 20</t>
  </si>
  <si>
    <t>Огрлица 25</t>
  </si>
  <si>
    <t>Огрлица  32</t>
  </si>
  <si>
    <t>Огрлица 40</t>
  </si>
  <si>
    <t>Огрлица  50</t>
  </si>
  <si>
    <t>Огрлица   63</t>
  </si>
  <si>
    <t>Огрлица  75</t>
  </si>
  <si>
    <t>Огрлица  90</t>
  </si>
  <si>
    <t>Огрлица  110</t>
  </si>
  <si>
    <t>Огрлица 125</t>
  </si>
  <si>
    <t>Огрлица 140</t>
  </si>
  <si>
    <t>Огрлица 160</t>
  </si>
  <si>
    <t>Огрлица 225</t>
  </si>
  <si>
    <t>Огрлица 280</t>
  </si>
  <si>
    <t>Огрлица 315</t>
  </si>
  <si>
    <t>Огрлица 355</t>
  </si>
  <si>
    <t>Огрлица 400</t>
  </si>
  <si>
    <t>Огрлица 450</t>
  </si>
  <si>
    <t>Огрлица 500</t>
  </si>
  <si>
    <t>Тее-штик M адаптер 25x3/4"x25</t>
  </si>
  <si>
    <t>Тее-штик M адаптер 32x3/4"x32</t>
  </si>
  <si>
    <r>
      <t>Тее-штик M адаптер 32x1"x32</t>
    </r>
    <r>
      <rPr>
        <sz val="10"/>
        <rFont val="Arial"/>
        <family val="2"/>
      </rPr>
      <t/>
    </r>
  </si>
  <si>
    <t>Тее-штик M адаптер 40x1"x40</t>
  </si>
  <si>
    <t>Тее-штик M адаптер 40x5/4"x40</t>
  </si>
  <si>
    <t>Тее-штик M адаптер 63x2"x63</t>
  </si>
  <si>
    <t>Тее-штик M адаптер 75x2 1/2"x75</t>
  </si>
  <si>
    <t>Тее-штик M адаптер 90x3"x90</t>
  </si>
  <si>
    <t>Тее-штик M адаптер 110x4"x110</t>
  </si>
  <si>
    <t xml:space="preserve">    </t>
  </si>
  <si>
    <t>DN 400</t>
  </si>
  <si>
    <r>
      <t xml:space="preserve">DN 450 </t>
    </r>
    <r>
      <rPr>
        <sz val="10"/>
        <rFont val="MAC C Swiss"/>
        <family val="2"/>
      </rPr>
      <t>so dolgo telo</t>
    </r>
    <r>
      <rPr>
        <sz val="10"/>
        <rFont val="Arial"/>
        <family val="2"/>
      </rPr>
      <t xml:space="preserve"> Lmin=316mm</t>
    </r>
  </si>
  <si>
    <r>
      <t xml:space="preserve">DN 500 </t>
    </r>
    <r>
      <rPr>
        <sz val="10"/>
        <rFont val="MAC C Swiss"/>
        <family val="2"/>
      </rPr>
      <t>so dolgo telo</t>
    </r>
    <r>
      <rPr>
        <sz val="10"/>
        <rFont val="Arial"/>
        <family val="2"/>
      </rPr>
      <t xml:space="preserve"> Lmin=337mm</t>
    </r>
  </si>
  <si>
    <r>
      <t xml:space="preserve">DN 630 </t>
    </r>
    <r>
      <rPr>
        <sz val="10"/>
        <rFont val="MAC C Swiss"/>
        <family val="2"/>
      </rPr>
      <t>so dolgo telo</t>
    </r>
    <r>
      <rPr>
        <sz val="10"/>
        <rFont val="Arial"/>
        <family val="2"/>
      </rPr>
      <t xml:space="preserve"> Lmin=555mm</t>
    </r>
  </si>
  <si>
    <r>
      <t xml:space="preserve">DN 450 </t>
    </r>
    <r>
      <rPr>
        <sz val="10"/>
        <rFont val="MAC C Swiss"/>
        <family val="2"/>
      </rPr>
      <t>so kratko telo</t>
    </r>
    <r>
      <rPr>
        <sz val="10"/>
        <rFont val="Arial"/>
        <family val="2"/>
      </rPr>
      <t xml:space="preserve"> Lmin=211mm</t>
    </r>
  </si>
  <si>
    <r>
      <t xml:space="preserve">DN 500 </t>
    </r>
    <r>
      <rPr>
        <sz val="10"/>
        <rFont val="MAC C Swiss"/>
        <family val="2"/>
      </rPr>
      <t>so kratko telo</t>
    </r>
    <r>
      <rPr>
        <sz val="10"/>
        <rFont val="Arial"/>
        <family val="2"/>
      </rPr>
      <t xml:space="preserve"> Lmin=217mm</t>
    </r>
  </si>
  <si>
    <r>
      <t xml:space="preserve">DN 630 </t>
    </r>
    <r>
      <rPr>
        <sz val="10"/>
        <rFont val="MAC C Swiss"/>
        <family val="2"/>
      </rPr>
      <t>so kratko telo</t>
    </r>
    <r>
      <rPr>
        <sz val="10"/>
        <rFont val="Arial"/>
        <family val="2"/>
      </rPr>
      <t xml:space="preserve"> Lmin=144mm</t>
    </r>
  </si>
  <si>
    <r>
      <t xml:space="preserve">Ставка 3.5 PE </t>
    </r>
    <r>
      <rPr>
        <b/>
        <sz val="9"/>
        <rFont val="MAC C Swiss"/>
        <family val="2"/>
      </rPr>
      <t>Adapter Flan{i</t>
    </r>
  </si>
  <si>
    <r>
      <t xml:space="preserve">Ставка 3.1 PE </t>
    </r>
    <r>
      <rPr>
        <b/>
        <sz val="10"/>
        <rFont val="MAC C Swiss"/>
        <family val="2"/>
      </rPr>
      <t>creva i cevki</t>
    </r>
  </si>
  <si>
    <t>Duktilni cevki so standarden spoj sertificirani za pitka voda</t>
  </si>
  <si>
    <t xml:space="preserve"> DN 60 L=6m</t>
  </si>
  <si>
    <t>16 бара</t>
  </si>
  <si>
    <t xml:space="preserve"> DN 80 L=6m</t>
  </si>
  <si>
    <t xml:space="preserve"> DN 100 L=6m</t>
  </si>
  <si>
    <t xml:space="preserve"> DN 125 L=6m</t>
  </si>
  <si>
    <t xml:space="preserve"> DN 150 L=6m</t>
  </si>
  <si>
    <t xml:space="preserve"> DN 200 L=6m</t>
  </si>
  <si>
    <t xml:space="preserve"> DN 250 L=6m</t>
  </si>
  <si>
    <t xml:space="preserve"> DN 300 L=6m</t>
  </si>
  <si>
    <t xml:space="preserve"> DN 350 L=6m</t>
  </si>
  <si>
    <t xml:space="preserve"> DN 400 L=6m</t>
  </si>
  <si>
    <t>Duktilni cevki so sankeren spoj so zaklu~uvawe sertificirani za pitka voda</t>
  </si>
  <si>
    <t>Fiting so muf od duktilno `elezo</t>
  </si>
  <si>
    <r>
      <t xml:space="preserve">MMK </t>
    </r>
    <r>
      <rPr>
        <b/>
        <sz val="12"/>
        <rFont val="MAC C Swiss"/>
        <family val="2"/>
      </rPr>
      <t>par~e 11</t>
    </r>
    <r>
      <rPr>
        <b/>
        <vertAlign val="superscript"/>
        <sz val="10"/>
        <rFont val="MAC C Swiss"/>
        <family val="2"/>
      </rPr>
      <t>0</t>
    </r>
  </si>
  <si>
    <t xml:space="preserve"> DN 60 </t>
  </si>
  <si>
    <t xml:space="preserve"> DN 80 </t>
  </si>
  <si>
    <t xml:space="preserve"> DN 100 </t>
  </si>
  <si>
    <t xml:space="preserve"> DN 125 </t>
  </si>
  <si>
    <t xml:space="preserve"> DN 150 </t>
  </si>
  <si>
    <t xml:space="preserve"> DN 200 </t>
  </si>
  <si>
    <t xml:space="preserve"> DN 250 </t>
  </si>
  <si>
    <t xml:space="preserve"> DN 300 </t>
  </si>
  <si>
    <t xml:space="preserve"> DN 350 </t>
  </si>
  <si>
    <t xml:space="preserve"> DN 400 </t>
  </si>
  <si>
    <r>
      <t xml:space="preserve">MMK </t>
    </r>
    <r>
      <rPr>
        <b/>
        <sz val="12"/>
        <rFont val="MAC C Swiss"/>
        <family val="2"/>
      </rPr>
      <t>par~e 22</t>
    </r>
    <r>
      <rPr>
        <b/>
        <vertAlign val="superscript"/>
        <sz val="10"/>
        <rFont val="MAC C Swiss"/>
        <family val="2"/>
      </rPr>
      <t>0</t>
    </r>
  </si>
  <si>
    <r>
      <t xml:space="preserve">MMK </t>
    </r>
    <r>
      <rPr>
        <b/>
        <sz val="12"/>
        <rFont val="MAC C Swiss"/>
        <family val="2"/>
      </rPr>
      <t>par~e 45</t>
    </r>
    <r>
      <rPr>
        <b/>
        <vertAlign val="superscript"/>
        <sz val="10"/>
        <rFont val="MAC C Swiss"/>
        <family val="2"/>
      </rPr>
      <t>0</t>
    </r>
  </si>
  <si>
    <r>
      <t xml:space="preserve">MMQ </t>
    </r>
    <r>
      <rPr>
        <b/>
        <sz val="12"/>
        <rFont val="MAC C Swiss"/>
        <family val="2"/>
      </rPr>
      <t>par~e 90</t>
    </r>
    <r>
      <rPr>
        <b/>
        <vertAlign val="superscript"/>
        <sz val="10"/>
        <rFont val="MAC C Swiss"/>
        <family val="2"/>
      </rPr>
      <t>0</t>
    </r>
  </si>
  <si>
    <r>
      <t xml:space="preserve">E </t>
    </r>
    <r>
      <rPr>
        <b/>
        <sz val="12"/>
        <rFont val="MAC C Swiss"/>
        <family val="2"/>
      </rPr>
      <t xml:space="preserve">par~e </t>
    </r>
    <r>
      <rPr>
        <b/>
        <vertAlign val="superscript"/>
        <sz val="10"/>
        <rFont val="MAC C Swiss"/>
        <family val="2"/>
      </rPr>
      <t/>
    </r>
  </si>
  <si>
    <t>Ставка 2.4</t>
  </si>
  <si>
    <t>Fiting so muf od duktilno `elezo so ankeren spoj so zaklu~uvawe</t>
  </si>
  <si>
    <r>
      <t xml:space="preserve">F </t>
    </r>
    <r>
      <rPr>
        <b/>
        <sz val="12"/>
        <rFont val="MAC C Swiss"/>
        <family val="2"/>
      </rPr>
      <t xml:space="preserve">par~e </t>
    </r>
    <r>
      <rPr>
        <b/>
        <vertAlign val="superscript"/>
        <sz val="10"/>
        <rFont val="MAC C Swiss"/>
        <family val="2"/>
      </rPr>
      <t/>
    </r>
  </si>
  <si>
    <r>
      <t xml:space="preserve"> </t>
    </r>
    <r>
      <rPr>
        <b/>
        <sz val="12"/>
        <rFont val="MAC C Swiss"/>
        <family val="2"/>
      </rPr>
      <t>koleno so variabilen agol od 0</t>
    </r>
    <r>
      <rPr>
        <b/>
        <vertAlign val="superscript"/>
        <sz val="10"/>
        <rFont val="MAC C Swiss"/>
        <family val="2"/>
      </rPr>
      <t>0</t>
    </r>
    <r>
      <rPr>
        <b/>
        <sz val="12"/>
        <rFont val="MAC C Swiss"/>
        <family val="2"/>
      </rPr>
      <t>-45</t>
    </r>
    <r>
      <rPr>
        <b/>
        <vertAlign val="superscript"/>
        <sz val="10"/>
        <rFont val="MAC C Swiss"/>
        <family val="2"/>
      </rPr>
      <t>0</t>
    </r>
    <r>
      <rPr>
        <b/>
        <sz val="12"/>
        <rFont val="MAC C Swiss"/>
        <family val="2"/>
      </rPr>
      <t xml:space="preserve"> so vrtlivi flan{i</t>
    </r>
  </si>
  <si>
    <t>Ставка 2.6</t>
  </si>
  <si>
    <t>Fasonski elementi,spojni elementi i armaturi</t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</si>
  <si>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50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</si>
  <si>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65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</si>
  <si>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80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</si>
  <si>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100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</si>
  <si>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125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</si>
  <si>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150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</si>
  <si>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200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</si>
  <si>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250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</si>
  <si>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300</t>
    </r>
  </si>
  <si>
    <r>
      <t>X-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</t>
    </r>
    <r>
      <rPr>
        <sz val="10"/>
        <rFont val="MAC C Swiss"/>
        <family val="2"/>
      </rPr>
      <t xml:space="preserve"> 400</t>
    </r>
  </si>
  <si>
    <t>Zavr{na flan{a (slepa prirabnica)</t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</si>
  <si>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</si>
  <si>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</si>
  <si>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</si>
  <si>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</si>
  <si>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</si>
  <si>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</si>
  <si>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</si>
  <si>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</si>
  <si>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</si>
  <si>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</si>
  <si>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</si>
  <si>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</si>
  <si>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</si>
  <si>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</si>
  <si>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</si>
  <si>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</si>
  <si>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</si>
  <si>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</si>
  <si>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</t>
    </r>
  </si>
  <si>
    <r>
      <t>Lak so Stopalo i prirabnica (90</t>
    </r>
    <r>
      <rPr>
        <b/>
        <vertAlign val="superscript"/>
        <sz val="10"/>
        <rFont val="MAC C Swiss"/>
        <family val="2"/>
      </rPr>
      <t>0</t>
    </r>
    <r>
      <rPr>
        <b/>
        <sz val="10"/>
        <rFont val="MAC C Swiss"/>
        <family val="2"/>
      </rPr>
      <t>)</t>
    </r>
  </si>
  <si>
    <r>
      <t>N-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</si>
  <si>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N-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</si>
  <si>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</si>
  <si>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</si>
  <si>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</si>
  <si>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</si>
  <si>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</si>
  <si>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</si>
  <si>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</si>
  <si>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125/125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</si>
  <si>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</si>
  <si>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</si>
  <si>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150/125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</si>
  <si>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150/150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</si>
  <si>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</si>
  <si>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</si>
  <si>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</si>
  <si>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200/200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</si>
  <si>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</si>
  <si>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</si>
  <si>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250/200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</si>
  <si>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250/250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</si>
  <si>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300/80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</si>
  <si>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300/100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</si>
  <si>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300/125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</si>
  <si>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300/150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</si>
  <si>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300/200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</si>
  <si>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300/250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</si>
  <si>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300/300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</si>
  <si>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</si>
  <si>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</si>
  <si>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</si>
  <si>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</si>
  <si>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</si>
  <si>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</si>
  <si>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</si>
  <si>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</si>
  <si>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</si>
  <si>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</si>
  <si>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</si>
  <si>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</si>
  <si>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</si>
  <si>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</si>
  <si>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</si>
  <si>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</si>
  <si>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</si>
  <si>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</si>
  <si>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</si>
  <si>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</si>
  <si>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</si>
  <si>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</si>
  <si>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</si>
  <si>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</si>
  <si>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</si>
  <si>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</si>
  <si>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</si>
  <si>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250/400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</si>
  <si>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</si>
  <si>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</si>
  <si>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</si>
  <si>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</si>
  <si>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</si>
  <si>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</si>
  <si>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</si>
  <si>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</si>
  <si>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</si>
  <si>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</si>
  <si>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</si>
  <si>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</si>
  <si>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</si>
  <si>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</si>
  <si>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450/500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</si>
  <si>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450/1000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</si>
  <si>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600/500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</si>
  <si>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600/1000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</si>
  <si>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</si>
  <si>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80/65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</si>
  <si>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</si>
  <si>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100/65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</si>
  <si>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100/80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</si>
  <si>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125/80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</si>
  <si>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125/100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</si>
  <si>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150/80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</si>
  <si>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150/100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</si>
  <si>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200/80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</si>
  <si>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</si>
  <si>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</si>
  <si>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250/150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</si>
  <si>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250/200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</si>
  <si>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300/150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</si>
  <si>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300/200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</si>
  <si>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300/250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</si>
  <si>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350/200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</si>
  <si>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350/250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</si>
  <si>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350/300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</si>
  <si>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400/250</t>
    </r>
  </si>
  <si>
    <r>
      <t>FFR-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400/300</t>
    </r>
  </si>
  <si>
    <t>Spojno par~e so prirabnica i muf</t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</si>
  <si>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</si>
  <si>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</si>
  <si>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</t>
    </r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</si>
  <si>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</t>
    </r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</si>
  <si>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</t>
    </r>
  </si>
  <si>
    <r>
      <t>E-KS-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</t>
    </r>
  </si>
  <si>
    <t xml:space="preserve">Spojno par~e so prirabnica </t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</si>
  <si>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</si>
  <si>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</t>
    </r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</si>
  <si>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150</t>
    </r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</si>
  <si>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</t>
    </r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</si>
  <si>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</t>
    </r>
  </si>
  <si>
    <r>
      <t>F-KS-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300</t>
    </r>
  </si>
  <si>
    <t>Ставка 2.7</t>
  </si>
  <si>
    <t>Univerzalni vodovodni ogrlici za cevki od razli~ni materijali</t>
  </si>
  <si>
    <r>
      <t xml:space="preserve"> DN</t>
    </r>
    <r>
      <rPr>
        <sz val="10"/>
        <rFont val="MAC C Swiss"/>
        <family val="2"/>
      </rPr>
      <t xml:space="preserve"> 65/6/4"</t>
    </r>
  </si>
  <si>
    <r>
      <t xml:space="preserve"> DN</t>
    </r>
    <r>
      <rPr>
        <sz val="10"/>
        <rFont val="MAC C Swiss"/>
        <family val="2"/>
      </rPr>
      <t xml:space="preserve"> 80/2"</t>
    </r>
  </si>
  <si>
    <r>
      <t xml:space="preserve"> DN</t>
    </r>
    <r>
      <rPr>
        <sz val="10"/>
        <rFont val="MAC C Swiss"/>
        <family val="2"/>
      </rPr>
      <t xml:space="preserve"> 100/2"</t>
    </r>
  </si>
  <si>
    <r>
      <t xml:space="preserve"> DN</t>
    </r>
    <r>
      <rPr>
        <sz val="10"/>
        <rFont val="MAC C Swiss"/>
        <family val="2"/>
      </rPr>
      <t xml:space="preserve"> 125/2"</t>
    </r>
  </si>
  <si>
    <r>
      <t xml:space="preserve"> DN</t>
    </r>
    <r>
      <rPr>
        <sz val="10"/>
        <rFont val="MAC C Swiss"/>
        <family val="2"/>
      </rPr>
      <t xml:space="preserve"> 150/2"</t>
    </r>
  </si>
  <si>
    <r>
      <t xml:space="preserve"> DN</t>
    </r>
    <r>
      <rPr>
        <sz val="10"/>
        <rFont val="MAC C Swiss"/>
        <family val="2"/>
      </rPr>
      <t xml:space="preserve"> 200/2"</t>
    </r>
  </si>
  <si>
    <r>
      <t xml:space="preserve"> DN</t>
    </r>
    <r>
      <rPr>
        <sz val="10"/>
        <rFont val="MAC C Swiss"/>
        <family val="2"/>
      </rPr>
      <t xml:space="preserve"> 250/2"</t>
    </r>
  </si>
  <si>
    <r>
      <t xml:space="preserve"> DN</t>
    </r>
    <r>
      <rPr>
        <sz val="10"/>
        <rFont val="MAC C Swiss"/>
        <family val="2"/>
      </rPr>
      <t xml:space="preserve"> 300/2"</t>
    </r>
  </si>
  <si>
    <r>
      <t xml:space="preserve"> DN</t>
    </r>
    <r>
      <rPr>
        <sz val="10"/>
        <rFont val="MAC C Swiss"/>
        <family val="2"/>
      </rPr>
      <t xml:space="preserve"> 400/2"</t>
    </r>
  </si>
  <si>
    <r>
      <t xml:space="preserve"> DN</t>
    </r>
    <r>
      <rPr>
        <sz val="10"/>
        <rFont val="MAC C Swiss"/>
        <family val="2"/>
      </rPr>
      <t xml:space="preserve"> 350/2"</t>
    </r>
  </si>
  <si>
    <t>Ставка 2.8</t>
  </si>
  <si>
    <t>Ogrlici za PE/PVC cevki</t>
  </si>
  <si>
    <r>
      <t xml:space="preserve"> DN</t>
    </r>
    <r>
      <rPr>
        <sz val="10"/>
        <rFont val="MAC C Swiss"/>
        <family val="2"/>
      </rPr>
      <t xml:space="preserve"> 63/2</t>
    </r>
  </si>
  <si>
    <r>
      <t xml:space="preserve"> DN</t>
    </r>
    <r>
      <rPr>
        <sz val="10"/>
        <rFont val="MAC C Swiss"/>
        <family val="2"/>
      </rPr>
      <t xml:space="preserve"> 75/2</t>
    </r>
  </si>
  <si>
    <r>
      <t xml:space="preserve"> DN</t>
    </r>
    <r>
      <rPr>
        <sz val="10"/>
        <rFont val="MAC C Swiss"/>
        <family val="2"/>
      </rPr>
      <t xml:space="preserve"> 90/2"</t>
    </r>
  </si>
  <si>
    <r>
      <t xml:space="preserve"> DN</t>
    </r>
    <r>
      <rPr>
        <sz val="10"/>
        <rFont val="MAC C Swiss"/>
        <family val="2"/>
      </rPr>
      <t xml:space="preserve"> 110/2"</t>
    </r>
  </si>
  <si>
    <r>
      <t xml:space="preserve"> DN </t>
    </r>
    <r>
      <rPr>
        <sz val="10"/>
        <rFont val="MAC C Swiss"/>
        <family val="2"/>
      </rPr>
      <t>140/2"</t>
    </r>
  </si>
  <si>
    <r>
      <t xml:space="preserve"> DN</t>
    </r>
    <r>
      <rPr>
        <sz val="10"/>
        <rFont val="MAC C Swiss"/>
        <family val="2"/>
      </rPr>
      <t xml:space="preserve"> 160/2"</t>
    </r>
  </si>
  <si>
    <r>
      <t xml:space="preserve"> DN</t>
    </r>
    <r>
      <rPr>
        <sz val="10"/>
        <rFont val="MAC C Swiss"/>
        <family val="2"/>
      </rPr>
      <t xml:space="preserve"> 180/2"</t>
    </r>
  </si>
  <si>
    <r>
      <t xml:space="preserve"> DN</t>
    </r>
    <r>
      <rPr>
        <sz val="10"/>
        <rFont val="MAC C Swiss"/>
        <family val="2"/>
      </rPr>
      <t xml:space="preserve"> 225/2"</t>
    </r>
  </si>
  <si>
    <t>Машинска завртка  M 10 х 70</t>
  </si>
  <si>
    <t>Машинска завртка  M 10 х 100</t>
  </si>
  <si>
    <t>Машинска завртка  M 12 h 70</t>
  </si>
  <si>
    <t>Машинска завртка  M 12 h 120</t>
  </si>
  <si>
    <t>Машинска завртка  M 12 h 130</t>
  </si>
  <si>
    <t>Машинска завртка  M 16 h 70</t>
  </si>
  <si>
    <t>Машинска завртка  M 16 h 140</t>
  </si>
  <si>
    <t>Машинска завртка  M 16 h 160</t>
  </si>
  <si>
    <t>Машинска завртка  M 16 h 180</t>
  </si>
  <si>
    <t>Машинска завртка  M 16 h 200</t>
  </si>
  <si>
    <t>Машинска завртка  M 20 h 75</t>
  </si>
  <si>
    <t>Машинска завртка  M 20 h 80</t>
  </si>
  <si>
    <t>Машинска завртка  M 20 h 90</t>
  </si>
  <si>
    <t>Машинска завртка  M 27x120</t>
  </si>
  <si>
    <t>Машинска  навртка M 10</t>
  </si>
  <si>
    <t xml:space="preserve">Машинска  навртка M 16 </t>
  </si>
  <si>
    <t xml:space="preserve">Машинска  навртка M 20 </t>
  </si>
  <si>
    <t xml:space="preserve">Машинска   навртка M 24 </t>
  </si>
  <si>
    <t>Машинска  навртка M 27</t>
  </si>
  <si>
    <t xml:space="preserve">Машинска  навртка M 12 </t>
  </si>
  <si>
    <t>ставка 2.26</t>
  </si>
  <si>
    <t>ставка 2.25</t>
  </si>
  <si>
    <t>гума за дихтунг</t>
  </si>
  <si>
    <t>гума за дихтунг 5/3</t>
  </si>
  <si>
    <t>кгр</t>
  </si>
  <si>
    <t>ставка 2.24</t>
  </si>
  <si>
    <t>гумени подлошки со прирабница</t>
  </si>
  <si>
    <t>DN  50</t>
  </si>
  <si>
    <t>DN  65</t>
  </si>
  <si>
    <t>DN  80</t>
  </si>
  <si>
    <t>DN  100</t>
  </si>
  <si>
    <t>DN  125</t>
  </si>
  <si>
    <t>DN  150</t>
  </si>
  <si>
    <t>DN  200</t>
  </si>
  <si>
    <t>DN  250</t>
  </si>
  <si>
    <t>DN  300</t>
  </si>
  <si>
    <t>вкупно</t>
  </si>
  <si>
    <t>Ставка 2.15</t>
  </si>
  <si>
    <t xml:space="preserve"> хидрант</t>
  </si>
  <si>
    <t>DN- 80/500mm</t>
  </si>
  <si>
    <t>DN- 80/750mm</t>
  </si>
  <si>
    <t>ставка 2.16</t>
  </si>
  <si>
    <t>ставка 2.11</t>
  </si>
  <si>
    <t>овални и плоснати  вентили</t>
  </si>
  <si>
    <t>PZ-DN 65</t>
  </si>
  <si>
    <t>ставка 2.13</t>
  </si>
  <si>
    <t>ставка 2.12</t>
  </si>
  <si>
    <t>крилести вентили со прирабница</t>
  </si>
  <si>
    <t>DN 600</t>
  </si>
  <si>
    <t>раб.рака 30%</t>
  </si>
  <si>
    <t>назив</t>
  </si>
  <si>
    <t xml:space="preserve">Автоматски воздушен вентил </t>
  </si>
  <si>
    <t>ставка 2.14</t>
  </si>
  <si>
    <t>ставка 2.17</t>
  </si>
  <si>
    <t>Регулационен вентил  DN150</t>
  </si>
  <si>
    <t>Регулационен вентил  DN200</t>
  </si>
  <si>
    <t>ставка 2.18</t>
  </si>
  <si>
    <t>DN- 100</t>
  </si>
  <si>
    <t>DN- 150</t>
  </si>
  <si>
    <t>Nepovraten ventil za vertikalen cevkovod</t>
  </si>
  <si>
    <t>mdp Monta`no demonta`no parce</t>
  </si>
  <si>
    <t>ед.м</t>
  </si>
  <si>
    <t>ед.цена</t>
  </si>
  <si>
    <t>ед.м.</t>
  </si>
  <si>
    <t>ед.,цена</t>
  </si>
  <si>
    <t>profiliran dihtung so prirabnica</t>
  </si>
  <si>
    <t>DN 350</t>
  </si>
  <si>
    <t>Ставка 2.5</t>
  </si>
  <si>
    <t>NAZIV</t>
  </si>
  <si>
    <t>Регулатори на притисок .</t>
  </si>
  <si>
    <t>мера</t>
  </si>
  <si>
    <t>Регулатори на притисок  за ослободуванје на притисок.</t>
  </si>
  <si>
    <t>ставка 2.20</t>
  </si>
  <si>
    <t>ставка 2.21</t>
  </si>
  <si>
    <t>ставка 2.22</t>
  </si>
  <si>
    <t>ставка 2.19</t>
  </si>
  <si>
    <r>
      <t>m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</si>
  <si>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 xml:space="preserve"> 1/2</t>
  </si>
  <si>
    <t xml:space="preserve"> 3/4</t>
  </si>
  <si>
    <t xml:space="preserve"> 5/4</t>
  </si>
  <si>
    <t>ПП колено со набој Ф 25 *1/2</t>
  </si>
  <si>
    <t>ПП колено со набој Ф 25 *3/4</t>
  </si>
  <si>
    <t>ПП колено со набој Ф 32*3/4</t>
  </si>
  <si>
    <t>ПП ТЕЕ штик со навој  Ф 25*20*20</t>
  </si>
  <si>
    <t>ПП ТЕЕ штик со навој  Ф 25*25*20</t>
  </si>
  <si>
    <t>ПП ТЕЕ штик со навој  Ф 32*20*25</t>
  </si>
  <si>
    <t>ПП ТЕЕ штик со навој  Ф 32*32*25</t>
  </si>
  <si>
    <t>ПП ТЕЕ штик со навој  Ф 40*20*40</t>
  </si>
  <si>
    <t>ПП ТЕЕ штик со навој  Ф 40*25*40</t>
  </si>
  <si>
    <t>ПП ТЕЕ штик со навој  Ф 40*32*40</t>
  </si>
  <si>
    <t>ПП ТЕЕ штик со навој  Ф 50*32*50</t>
  </si>
  <si>
    <t>ПП ТЕЕ штик со навој  Ф 63*32*63</t>
  </si>
  <si>
    <t>ПП АДАПТЕР  M  Ф  20*1/2"</t>
  </si>
  <si>
    <t>ПП АДАПТЕР  M  Ф  20*3/4</t>
  </si>
  <si>
    <t>ПП АДАПТЕР  M  Ф  25*1/2"</t>
  </si>
  <si>
    <t>ПП АДАПТЕР  M  Ф  25 *3/4</t>
  </si>
  <si>
    <t>ПП АДАПТЕР  M  Ф  32*1</t>
  </si>
  <si>
    <t>ПП АДАПТЕР  M  Ф  40*5/4</t>
  </si>
  <si>
    <t>ПП АДАПТЕР  M  Ф  50*6/4</t>
  </si>
  <si>
    <t>ПП АДАПТЕР  M  Ф  63*2</t>
  </si>
  <si>
    <t>PP RASKRSNICA OD 20</t>
  </si>
  <si>
    <t>PP RASKRSNICA OD 25</t>
  </si>
  <si>
    <t>PP RASKRSNICA OD 32</t>
  </si>
  <si>
    <t>PP RASKRSNICA OD 40</t>
  </si>
  <si>
    <t>PP RASKRSNICA OD 50</t>
  </si>
  <si>
    <t>PP RASKRSNICA OD63</t>
  </si>
  <si>
    <t>Според МКS G C6 502. Din 19532  односно Din 8061/62</t>
  </si>
  <si>
    <t>MK-KS (11º-45º) MQ- KS ( 90º)</t>
  </si>
  <si>
    <r>
      <t>Колено ф 90/11º/10 бара</t>
    </r>
    <r>
      <rPr>
        <b/>
        <sz val="10"/>
        <rFont val="Arial"/>
        <family val="2"/>
      </rPr>
      <t xml:space="preserve">MK -KS(11º-45º) </t>
    </r>
  </si>
  <si>
    <r>
      <t>Колено ф 90/22º/10 бара</t>
    </r>
    <r>
      <rPr>
        <b/>
        <sz val="10"/>
        <rFont val="Arial"/>
        <family val="2"/>
      </rPr>
      <t xml:space="preserve">MK -KS(11º-45º) </t>
    </r>
  </si>
  <si>
    <r>
      <t>Колено ф 90/30º/10 бара</t>
    </r>
    <r>
      <rPr>
        <b/>
        <sz val="10"/>
        <rFont val="Arial"/>
        <family val="2"/>
      </rPr>
      <t xml:space="preserve">MK -KS(11º-45º) </t>
    </r>
  </si>
  <si>
    <r>
      <t>Колено ф 90/45º/10 бара</t>
    </r>
    <r>
      <rPr>
        <b/>
        <sz val="10"/>
        <rFont val="Arial"/>
        <family val="2"/>
      </rPr>
      <t xml:space="preserve">MK -KS(11º-45º) </t>
    </r>
  </si>
  <si>
    <r>
      <t>Колено ф 90/90º/10 бара</t>
    </r>
    <r>
      <rPr>
        <b/>
        <sz val="10"/>
        <rFont val="Arial"/>
        <family val="2"/>
      </rPr>
      <t xml:space="preserve">MK -KS(11º-45º) </t>
    </r>
  </si>
  <si>
    <r>
      <t>Колено ф 110/11º/10 бара</t>
    </r>
    <r>
      <rPr>
        <b/>
        <sz val="10"/>
        <rFont val="Arial"/>
        <family val="2"/>
      </rPr>
      <t xml:space="preserve">MK -KS(11º-45º) </t>
    </r>
  </si>
  <si>
    <r>
      <t>Колено ф 110/22º/10 бара</t>
    </r>
    <r>
      <rPr>
        <b/>
        <sz val="10"/>
        <rFont val="Arial"/>
        <family val="2"/>
      </rPr>
      <t xml:space="preserve">MK -KS(11º-45º) </t>
    </r>
  </si>
  <si>
    <r>
      <t>Колено ф 110/30º/10 бара</t>
    </r>
    <r>
      <rPr>
        <b/>
        <sz val="10"/>
        <rFont val="Arial"/>
        <family val="2"/>
      </rPr>
      <t xml:space="preserve">MK -KS(11º-45º) </t>
    </r>
  </si>
  <si>
    <r>
      <t>Колено ф 110/45º/10 бара</t>
    </r>
    <r>
      <rPr>
        <b/>
        <sz val="10"/>
        <rFont val="Arial"/>
        <family val="2"/>
      </rPr>
      <t xml:space="preserve">MK -KS(11º-45º) </t>
    </r>
  </si>
  <si>
    <r>
      <t>Колено ф 110/90º/10 бара</t>
    </r>
    <r>
      <rPr>
        <b/>
        <sz val="10"/>
        <rFont val="Arial"/>
        <family val="2"/>
      </rPr>
      <t xml:space="preserve">MK -KS(11º-45º) </t>
    </r>
  </si>
  <si>
    <r>
      <t>Колено ф 160/11º/10 бара</t>
    </r>
    <r>
      <rPr>
        <b/>
        <sz val="10"/>
        <rFont val="Arial"/>
        <family val="2"/>
      </rPr>
      <t xml:space="preserve">MK -KS(11º-45º) </t>
    </r>
  </si>
  <si>
    <r>
      <t>Колено ф 160/22º/10 бара</t>
    </r>
    <r>
      <rPr>
        <b/>
        <sz val="10"/>
        <rFont val="Arial"/>
        <family val="2"/>
      </rPr>
      <t xml:space="preserve">MK -KS(11º-45º) </t>
    </r>
  </si>
  <si>
    <r>
      <t>Колено ф 225/11/10 бара</t>
    </r>
    <r>
      <rPr>
        <b/>
        <sz val="10"/>
        <rFont val="Arial"/>
        <family val="2"/>
      </rPr>
      <t xml:space="preserve">MK -KS(11º-45º) </t>
    </r>
  </si>
  <si>
    <r>
      <t>Колено ф 225/22/10 бара</t>
    </r>
    <r>
      <rPr>
        <b/>
        <sz val="10"/>
        <rFont val="Arial"/>
        <family val="2"/>
      </rPr>
      <t xml:space="preserve">MK -KS(11º-45º) </t>
    </r>
  </si>
  <si>
    <r>
      <t>Колено ф 315/11º/10 бара</t>
    </r>
    <r>
      <rPr>
        <b/>
        <sz val="10"/>
        <rFont val="Arial"/>
        <family val="2"/>
      </rPr>
      <t xml:space="preserve">MK -KS(11º-45º) </t>
    </r>
  </si>
  <si>
    <r>
      <t>Колено ф 315/22º/10 бара</t>
    </r>
    <r>
      <rPr>
        <b/>
        <sz val="10"/>
        <rFont val="Arial"/>
        <family val="2"/>
      </rPr>
      <t xml:space="preserve">MK -KS(11º-45º) </t>
    </r>
  </si>
  <si>
    <r>
      <t>Колено ф 90/11º/16 бара</t>
    </r>
    <r>
      <rPr>
        <b/>
        <sz val="10"/>
        <rFont val="Arial"/>
        <family val="2"/>
      </rPr>
      <t xml:space="preserve">MK -KS(11º-45º) </t>
    </r>
  </si>
  <si>
    <r>
      <t>Колено ф 90/22º/16 бара</t>
    </r>
    <r>
      <rPr>
        <b/>
        <sz val="10"/>
        <rFont val="Arial"/>
        <family val="2"/>
      </rPr>
      <t xml:space="preserve">MK -KS(11º-45º) </t>
    </r>
  </si>
  <si>
    <r>
      <t>Колено ф 110/11º/16 бара</t>
    </r>
    <r>
      <rPr>
        <b/>
        <sz val="10"/>
        <rFont val="Arial"/>
        <family val="2"/>
      </rPr>
      <t xml:space="preserve">MK -KS(11º-45º) </t>
    </r>
  </si>
  <si>
    <r>
      <t>Колено ф 110/22º/16 бара</t>
    </r>
    <r>
      <rPr>
        <b/>
        <sz val="10"/>
        <rFont val="Arial"/>
        <family val="2"/>
      </rPr>
      <t xml:space="preserve">MK -KS(11º-45º) </t>
    </r>
  </si>
  <si>
    <r>
      <t>Колено ф225/11º/16 бара</t>
    </r>
    <r>
      <rPr>
        <b/>
        <sz val="10"/>
        <rFont val="Arial"/>
        <family val="2"/>
      </rPr>
      <t xml:space="preserve">MK -KS(11º-45º) </t>
    </r>
  </si>
  <si>
    <r>
      <t>Колено ф 225/22º/10 бара</t>
    </r>
    <r>
      <rPr>
        <b/>
        <sz val="10"/>
        <rFont val="Arial"/>
        <family val="2"/>
      </rPr>
      <t xml:space="preserve">MK -KS(11º-45º) </t>
    </r>
  </si>
  <si>
    <t xml:space="preserve">Спојка за ПВЦ цеви У-КС 10 бара </t>
  </si>
  <si>
    <t xml:space="preserve">УКС Ф90 </t>
  </si>
  <si>
    <t>УКС Ф110</t>
  </si>
  <si>
    <t>УКС Ф140</t>
  </si>
  <si>
    <t>УКС Ф125</t>
  </si>
  <si>
    <t>УКС Ф160</t>
  </si>
  <si>
    <t>УКС Ф225</t>
  </si>
  <si>
    <t>УКС Ф315</t>
  </si>
  <si>
    <t>УКС Ф355</t>
  </si>
  <si>
    <t>Спојка за ПВЦ цеви У-СКА 16 бара</t>
  </si>
  <si>
    <t>pvc cevki 10 bara so gumica</t>
  </si>
  <si>
    <t>pvc cevki 16 bara so gumica</t>
  </si>
  <si>
    <t>pvc  gumica</t>
  </si>
  <si>
    <t>Од 1000</t>
  </si>
  <si>
    <t>Коругирано колено 30º  СН4</t>
  </si>
  <si>
    <t xml:space="preserve"> Од 315/160</t>
  </si>
  <si>
    <t xml:space="preserve"> Од 315/200</t>
  </si>
  <si>
    <t xml:space="preserve"> Од 315/250</t>
  </si>
  <si>
    <t>muf Ф 100</t>
  </si>
  <si>
    <t>muf Ф 125</t>
  </si>
  <si>
    <t>muf Ф 150</t>
  </si>
  <si>
    <t>Колено ф 70/30º</t>
  </si>
  <si>
    <t>Колено ф 70/45º</t>
  </si>
  <si>
    <t>Колено ф 70/67º</t>
  </si>
  <si>
    <t>Колено ф 70/87º</t>
  </si>
  <si>
    <t>Колено ф 50/30º</t>
  </si>
  <si>
    <t>Колено ф 50/45º</t>
  </si>
  <si>
    <t>Колено ф 50/67º</t>
  </si>
  <si>
    <t>Колено ф 50/87º</t>
  </si>
  <si>
    <t>Гумица ф 50</t>
  </si>
  <si>
    <t>Гумица ф 70</t>
  </si>
  <si>
    <t>muf Ф 50</t>
  </si>
  <si>
    <t>muf Ф 70</t>
  </si>
  <si>
    <t>ДЕЛ 3/1 ПЕ  цевки и фасонски парчиња - ПВЦ цевки и фасонски парчиња ( канализација)</t>
  </si>
  <si>
    <t>Пластична цевка ф 50   L=3.00</t>
  </si>
  <si>
    <t>Пластична цевка ф 70  L=3.00</t>
  </si>
  <si>
    <t>Пластична цевка ф 100   ;L=6.00</t>
  </si>
  <si>
    <t>Пластична цевка ф 125   L=6.00</t>
  </si>
  <si>
    <t>Пластична цевка ф 150   L=6.00</t>
  </si>
  <si>
    <t>парце</t>
  </si>
  <si>
    <t xml:space="preserve">УКС Ф63 </t>
  </si>
  <si>
    <t>УКС Ф75</t>
  </si>
  <si>
    <t>УКС Ф63</t>
  </si>
  <si>
    <t xml:space="preserve">УКС Ф75 </t>
  </si>
  <si>
    <t>DN 63</t>
  </si>
  <si>
    <t>DN 75</t>
  </si>
  <si>
    <t>ПП вентил хромиран ОД 20</t>
  </si>
  <si>
    <t>ПП вентил хромиран ОД 25</t>
  </si>
  <si>
    <t>ПП вентил хромиран ОД 32</t>
  </si>
  <si>
    <t>ПП ТЕЕ штик редуцир ОД 25*20*20</t>
  </si>
  <si>
    <t>ПП ТЕЕ штик редуцир ОД 25*25*20</t>
  </si>
  <si>
    <t>ПП ТЕЕ штик редуцир ОД 32*20*32</t>
  </si>
  <si>
    <t>ПП ТЕЕ штик редуцир ОД 32*20*25</t>
  </si>
  <si>
    <t>ПП ТЕЕ штик редуцир ОД 32*25*32</t>
  </si>
  <si>
    <t>ПП ТЕЕ штик редуцир ОД 32*32*25</t>
  </si>
  <si>
    <t>ПП ТЕЕ штик редуцир ОД 40*20*40</t>
  </si>
  <si>
    <t>ПП ТЕЕ штик редуцир ОД 40*25*40</t>
  </si>
  <si>
    <t>ПП ТЕЕ штик редуцир ОД 40*32*40</t>
  </si>
  <si>
    <t>ПП ТЕЕ штик редуцир ОД 50*32*50</t>
  </si>
  <si>
    <t>ПП ТЕЕ штик редуцир ОД 63*32*63</t>
  </si>
  <si>
    <t>ПП ТЕЕ штик редуцир ОД 63*40*63</t>
  </si>
  <si>
    <t>ДЕЛ 6 - црева</t>
  </si>
  <si>
    <t>предмет на договор за јавна набавка</t>
  </si>
  <si>
    <t>Црево за наводнување  (платнено) 2“ л=15м</t>
  </si>
  <si>
    <t>Црево за наводнување ПЕ (армирано двослојно) 1“</t>
  </si>
  <si>
    <t>Црево за наводнување ПЕ (армирано двослојно) 3/4“</t>
  </si>
  <si>
    <t>Црево за наводнување ПЕ (армирано двослојно) 1/2“</t>
  </si>
  <si>
    <t>парче</t>
  </si>
  <si>
    <t>неповратен вентил</t>
  </si>
  <si>
    <t>неповратен вентил РП 1/2(внатрешен навој)</t>
  </si>
  <si>
    <t>неповратен вентил РП 3/4(внатрешен навој)</t>
  </si>
  <si>
    <t>неповратен вентил РП 1(внатрешен навој)</t>
  </si>
  <si>
    <t>неповратен вентил РП 5/4(внатрешен навој)</t>
  </si>
  <si>
    <t>неповратен вентил РП 2(внатрешен навој)</t>
  </si>
  <si>
    <t>неповратен вентил РП 3 (внатрешен навој)</t>
  </si>
  <si>
    <t>2.9 Спојки , полуспојки за различни материјали и друг вид на арматури</t>
  </si>
  <si>
    <r>
      <t xml:space="preserve">ДЕЛ 2  </t>
    </r>
    <r>
      <rPr>
        <sz val="14"/>
        <rFont val="MAC C Swiss"/>
        <family val="2"/>
      </rPr>
      <t xml:space="preserve">cefki, armaturi, Фасонски парчиња, spojki i dr.(od duktilno `elezo) </t>
    </r>
  </si>
  <si>
    <t xml:space="preserve">Работна рака </t>
  </si>
  <si>
    <r>
      <rPr>
        <b/>
        <sz val="10"/>
        <rFont val="Arial"/>
        <family val="2"/>
      </rPr>
      <t>Лак со прирабница</t>
    </r>
    <r>
      <rPr>
        <b/>
        <sz val="10"/>
        <rFont val="MAC C Times"/>
        <family val="1"/>
      </rPr>
      <t xml:space="preserve"> </t>
    </r>
    <r>
      <rPr>
        <b/>
        <sz val="10"/>
        <rFont val="Arial"/>
        <family val="2"/>
      </rPr>
      <t>(22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)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</si>
  <si>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</t>
    </r>
  </si>
  <si>
    <r>
      <t>TT-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</si>
  <si>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</t>
    </r>
  </si>
  <si>
    <r>
      <t>Q-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</si>
  <si>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</si>
  <si>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50</t>
    </r>
  </si>
  <si>
    <r>
      <t>FFK-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65</t>
    </r>
  </si>
  <si>
    <r>
      <rPr>
        <b/>
        <sz val="10"/>
        <rFont val="Arial"/>
        <family val="2"/>
      </rPr>
      <t>Лак со прирабница</t>
    </r>
    <r>
      <rPr>
        <b/>
        <sz val="10"/>
        <rFont val="MAC C Times"/>
        <family val="1"/>
      </rPr>
      <t xml:space="preserve"> </t>
    </r>
    <r>
      <rPr>
        <b/>
        <sz val="10"/>
        <rFont val="Arial"/>
        <family val="2"/>
      </rPr>
      <t>(11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)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</si>
  <si>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80/65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</si>
  <si>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200/125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</si>
  <si>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250/125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</si>
  <si>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250/150</t>
    </r>
  </si>
  <si>
    <r>
      <t>T-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600/300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</si>
  <si>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80/800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</si>
  <si>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100/600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</si>
  <si>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125/200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</si>
  <si>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125/600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</si>
  <si>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125/800</t>
    </r>
  </si>
  <si>
    <r>
      <t>FF-</t>
    </r>
    <r>
      <rPr>
        <sz val="10"/>
        <rFont val="MAC C Swiss"/>
        <family val="2"/>
      </rPr>
      <t>par~e</t>
    </r>
    <r>
      <rPr>
        <sz val="10"/>
        <rFont val="Arial"/>
        <family val="2"/>
      </rPr>
      <t xml:space="preserve"> DN 250/600</t>
    </r>
  </si>
  <si>
    <r>
      <t xml:space="preserve"> DN</t>
    </r>
    <r>
      <rPr>
        <sz val="10"/>
        <rFont val="MAC C Swiss"/>
        <family val="2"/>
      </rPr>
      <t xml:space="preserve"> 50/6/4"</t>
    </r>
  </si>
  <si>
    <t>OZ-DN 65</t>
  </si>
  <si>
    <t>DN 65</t>
  </si>
  <si>
    <t>Светол отвор 125 мм кгр 7</t>
  </si>
  <si>
    <t>Машинска завртка  M 16 h 60</t>
  </si>
  <si>
    <t>Машинска завртка  M 20 h 160</t>
  </si>
  <si>
    <t>Машинска завртка  M 24 h 120</t>
  </si>
  <si>
    <t>Машинска завртка  M 24 h 160</t>
  </si>
  <si>
    <t>Машинска завртка  M 27x160</t>
  </si>
  <si>
    <t>Машинска завртка  M 33x160</t>
  </si>
  <si>
    <t>Машинска  навртка M 33</t>
  </si>
  <si>
    <t>Ставка 2.23</t>
  </si>
  <si>
    <t>Adapter flan{I so inkorporirani segmentirani stegi za PE vodovodni cevki.Raboten pritisok min PN 16 bar.</t>
  </si>
  <si>
    <t>OD 400</t>
  </si>
  <si>
    <t>OD 450</t>
  </si>
  <si>
    <t>OD 500</t>
  </si>
  <si>
    <t>OD 600</t>
  </si>
  <si>
    <t>Mehani~ki ventil so plovak</t>
  </si>
  <si>
    <t xml:space="preserve"> DN 80</t>
  </si>
  <si>
    <t>Тее-штик M адаптер 50x6/4"x50</t>
  </si>
  <si>
    <t>DN 700</t>
  </si>
  <si>
    <t>ПП ТЕЕ штик со навој  Ф 32x32x32</t>
  </si>
  <si>
    <r>
      <t xml:space="preserve">Ставка 3.4 PE </t>
    </r>
    <r>
      <rPr>
        <b/>
        <sz val="10"/>
        <rFont val="MAC C Swiss"/>
        <family val="2"/>
      </rPr>
      <t>Elektrofuzioni fitinzi</t>
    </r>
  </si>
  <si>
    <r>
      <t xml:space="preserve">Del 3 Nabavka na </t>
    </r>
    <r>
      <rPr>
        <b/>
        <sz val="11"/>
        <rFont val="Arial"/>
        <family val="2"/>
      </rPr>
      <t>PE</t>
    </r>
    <r>
      <rPr>
        <b/>
        <sz val="11"/>
        <rFont val="MAC C Swiss"/>
        <family val="2"/>
      </rPr>
      <t xml:space="preserve"> creva i cevki,</t>
    </r>
    <r>
      <rPr>
        <b/>
        <sz val="11"/>
        <rFont val="Arial"/>
        <family val="2"/>
      </rPr>
      <t>GRP</t>
    </r>
    <r>
      <rPr>
        <b/>
        <sz val="11"/>
        <rFont val="MAC C Swiss"/>
        <family val="2"/>
      </rPr>
      <t>cevki,</t>
    </r>
    <r>
      <rPr>
        <b/>
        <sz val="11"/>
        <rFont val="Arial"/>
        <family val="2"/>
      </rPr>
      <t>PE</t>
    </r>
    <r>
      <rPr>
        <b/>
        <sz val="11"/>
        <rFont val="MAC C Swiss"/>
        <family val="2"/>
      </rPr>
      <t xml:space="preserve"> mehani~ki spojni elementi i </t>
    </r>
    <r>
      <rPr>
        <b/>
        <sz val="11"/>
        <rFont val="Arial"/>
        <family val="2"/>
      </rPr>
      <t>PE</t>
    </r>
    <r>
      <rPr>
        <b/>
        <sz val="11"/>
        <rFont val="MAC C Swiss"/>
        <family val="2"/>
      </rPr>
      <t xml:space="preserve"> fitinzi za elektrofuzija</t>
    </r>
  </si>
  <si>
    <t>ДЕЛ 4 . Материјал тврд поливинил хлорид ПВЦ тип 100 (КМ цевки)</t>
  </si>
  <si>
    <t>кол.</t>
  </si>
  <si>
    <t>ДЕЛ 7</t>
  </si>
  <si>
    <r>
      <rPr>
        <b/>
        <sz val="12"/>
        <rFont val="Arial"/>
        <family val="2"/>
      </rPr>
      <t>Ценовник на услуги на ЈП “Исар” Штип</t>
    </r>
  </si>
  <si>
    <r>
      <rPr>
        <b/>
        <sz val="11"/>
        <rFont val="Arial"/>
        <family val="2"/>
      </rPr>
      <t>Ценовник на услуги на  “Градски Пазари“</t>
    </r>
  </si>
  <si>
    <r>
      <rPr>
        <sz val="11"/>
        <rFont val="Arial"/>
        <family val="2"/>
      </rPr>
      <t>ред.бр.</t>
    </r>
  </si>
  <si>
    <r>
      <rPr>
        <sz val="11"/>
        <rFont val="Arial"/>
        <family val="2"/>
      </rPr>
      <t>Опис</t>
    </r>
  </si>
  <si>
    <r>
      <rPr>
        <sz val="11"/>
        <rFont val="Arial"/>
        <family val="2"/>
      </rPr>
      <t>Цена со вклучен ДДВ</t>
    </r>
  </si>
  <si>
    <r>
      <rPr>
        <sz val="11"/>
        <rFont val="Arial"/>
        <family val="2"/>
      </rPr>
      <t>Месечна   резервација   на   продажно место со пазарна такса</t>
    </r>
  </si>
  <si>
    <r>
      <rPr>
        <sz val="11"/>
        <rFont val="Arial"/>
        <family val="2"/>
      </rPr>
      <t>2000 ден. / месечно</t>
    </r>
  </si>
  <si>
    <r>
      <rPr>
        <sz val="11"/>
        <rFont val="Arial"/>
        <family val="2"/>
      </rPr>
      <t>Дневна    резервација    на    продажно место без пазарна такса</t>
    </r>
  </si>
  <si>
    <r>
      <rPr>
        <sz val="11"/>
        <rFont val="Arial"/>
        <family val="2"/>
      </rPr>
      <t>400 ден/дневно</t>
    </r>
  </si>
  <si>
    <r>
      <rPr>
        <sz val="11"/>
        <rFont val="Arial"/>
        <family val="2"/>
      </rPr>
      <t>Дневна пазарна такса</t>
    </r>
  </si>
  <si>
    <r>
      <rPr>
        <sz val="11"/>
        <rFont val="Arial"/>
        <family val="2"/>
      </rPr>
      <t>5 % од продадената стока</t>
    </r>
  </si>
  <si>
    <r>
      <rPr>
        <sz val="11"/>
        <rFont val="Arial"/>
        <family val="2"/>
      </rPr>
      <t>Закуп на магацински простор</t>
    </r>
  </si>
  <si>
    <r>
      <rPr>
        <sz val="11"/>
        <rFont val="Arial"/>
        <family val="2"/>
      </rPr>
      <t>130ден/м²/месечно</t>
    </r>
  </si>
  <si>
    <r>
      <rPr>
        <sz val="11"/>
        <rFont val="Arial"/>
        <family val="2"/>
      </rPr>
      <t>Месечна резервација со пазарна такса на продажно место на текстил,бижутерија, галантерија, железарија</t>
    </r>
  </si>
  <si>
    <r>
      <rPr>
        <sz val="11"/>
        <rFont val="Arial"/>
        <family val="2"/>
      </rPr>
      <t>1.200 ден/месечно</t>
    </r>
  </si>
  <si>
    <r>
      <rPr>
        <sz val="11"/>
        <rFont val="Arial"/>
        <family val="2"/>
      </rPr>
      <t>Пазарна    такса    за    паркирање    на продажни возила на пазарот</t>
    </r>
  </si>
  <si>
    <r>
      <rPr>
        <sz val="11"/>
        <rFont val="Arial"/>
        <family val="2"/>
      </rPr>
      <t>350 ден. / дневно</t>
    </r>
  </si>
  <si>
    <r>
      <rPr>
        <sz val="11"/>
        <rFont val="Arial"/>
        <family val="2"/>
      </rPr>
      <t>Паркирање   на   патнички   возила   на Плато 3</t>
    </r>
  </si>
  <si>
    <r>
      <rPr>
        <sz val="11"/>
        <rFont val="Arial"/>
        <family val="2"/>
      </rPr>
      <t>20 ден/час</t>
    </r>
  </si>
  <si>
    <r>
      <rPr>
        <sz val="11"/>
        <rFont val="Arial"/>
        <family val="2"/>
      </rPr>
      <t>Изнајмување на тезги надвор од пазар</t>
    </r>
  </si>
  <si>
    <r>
      <rPr>
        <sz val="11"/>
        <rFont val="Arial"/>
        <family val="2"/>
      </rPr>
      <t>400 ден. / дневно</t>
    </r>
  </si>
  <si>
    <r>
      <rPr>
        <b/>
        <sz val="11"/>
        <rFont val="Arial"/>
        <family val="2"/>
      </rPr>
      <t>Ценовник на услуги на  “Бања Кежовица</t>
    </r>
    <r>
      <rPr>
        <sz val="11"/>
        <rFont val="Arial"/>
        <family val="2"/>
      </rPr>
      <t>“</t>
    </r>
  </si>
  <si>
    <r>
      <rPr>
        <sz val="10"/>
        <rFont val="Arial"/>
        <family val="2"/>
      </rPr>
      <t>р.б.</t>
    </r>
  </si>
  <si>
    <r>
      <rPr>
        <b/>
        <sz val="10"/>
        <rFont val="Arial"/>
        <family val="2"/>
      </rPr>
      <t>категорија</t>
    </r>
  </si>
  <si>
    <r>
      <rPr>
        <b/>
        <sz val="10"/>
        <rFont val="Arial"/>
        <family val="2"/>
      </rPr>
      <t>Цена на билет/лице со вклучен ДДВ</t>
    </r>
  </si>
  <si>
    <r>
      <rPr>
        <sz val="10"/>
        <rFont val="Arial"/>
        <family val="2"/>
      </rPr>
      <t>Општо бањско капење</t>
    </r>
  </si>
  <si>
    <r>
      <rPr>
        <sz val="10"/>
        <rFont val="Arial"/>
        <family val="2"/>
      </rPr>
      <t>80,00 денари</t>
    </r>
  </si>
  <si>
    <r>
      <rPr>
        <sz val="10"/>
        <rFont val="Arial"/>
        <family val="2"/>
      </rPr>
      <t>Билети    за    пензионери    (Освен Вторник)</t>
    </r>
  </si>
  <si>
    <r>
      <rPr>
        <sz val="10"/>
        <rFont val="Arial"/>
        <family val="2"/>
      </rPr>
      <t>50,00 денари</t>
    </r>
  </si>
  <si>
    <r>
      <rPr>
        <sz val="10"/>
        <rFont val="Arial"/>
        <family val="2"/>
      </rPr>
      <t>Билети за  деца  до  6г.  возраст  и студенти</t>
    </r>
  </si>
  <si>
    <r>
      <rPr>
        <sz val="10"/>
        <rFont val="Arial"/>
        <family val="2"/>
      </rPr>
      <t>Капење во туш кабина</t>
    </r>
  </si>
  <si>
    <r>
      <rPr>
        <sz val="10"/>
        <rFont val="Arial"/>
        <family val="2"/>
      </rPr>
      <t>Капење во када</t>
    </r>
  </si>
  <si>
    <r>
      <rPr>
        <sz val="10"/>
        <rFont val="Arial"/>
        <family val="2"/>
      </rPr>
      <t>150,00 денари</t>
    </r>
  </si>
  <si>
    <r>
      <rPr>
        <sz val="10"/>
        <rFont val="Arial"/>
        <family val="2"/>
      </rPr>
      <t>Ноќевање      во      сместувачкиот капацитет</t>
    </r>
  </si>
  <si>
    <r>
      <rPr>
        <sz val="10"/>
        <rFont val="Arial"/>
        <family val="2"/>
      </rPr>
      <t>400,00 денари</t>
    </r>
  </si>
  <si>
    <r>
      <rPr>
        <b/>
        <sz val="11"/>
        <rFont val="Arial"/>
        <family val="2"/>
      </rPr>
      <t>Ценовник за водоводни и канализациони услуги</t>
    </r>
  </si>
  <si>
    <r>
      <rPr>
        <sz val="10"/>
        <rFont val="Arial"/>
        <family val="2"/>
      </rPr>
      <t>р.бр.</t>
    </r>
  </si>
  <si>
    <r>
      <rPr>
        <sz val="10"/>
        <rFont val="Arial"/>
        <family val="2"/>
      </rPr>
      <t>Опис</t>
    </r>
  </si>
  <si>
    <r>
      <rPr>
        <sz val="10"/>
        <rFont val="Arial"/>
        <family val="2"/>
      </rPr>
      <t>ед.мера</t>
    </r>
  </si>
  <si>
    <r>
      <rPr>
        <sz val="10"/>
        <rFont val="Arial"/>
        <family val="2"/>
      </rPr>
      <t>ед.цена без ДДВ</t>
    </r>
  </si>
  <si>
    <r>
      <rPr>
        <sz val="10"/>
        <rFont val="Arial"/>
        <family val="2"/>
      </rPr>
      <t>Изработка на шахта од префабрикувани елементи со горна и долна плоча изведена на лице место со капак</t>
    </r>
  </si>
  <si>
    <r>
      <rPr>
        <sz val="10"/>
        <rFont val="Arial"/>
        <family val="2"/>
      </rPr>
      <t>Висина H = 1,5м</t>
    </r>
  </si>
  <si>
    <r>
      <rPr>
        <sz val="10"/>
        <rFont val="Arial"/>
        <family val="2"/>
      </rPr>
      <t>бр.</t>
    </r>
  </si>
  <si>
    <r>
      <rPr>
        <sz val="10"/>
        <rFont val="Arial"/>
        <family val="2"/>
      </rPr>
      <t>Висина H = 2,0м</t>
    </r>
  </si>
  <si>
    <r>
      <rPr>
        <sz val="10"/>
        <rFont val="Arial"/>
        <family val="2"/>
      </rPr>
      <t>бр</t>
    </r>
  </si>
  <si>
    <r>
      <rPr>
        <sz val="10"/>
        <rFont val="Arial"/>
        <family val="2"/>
      </rPr>
      <t>Висина H = 2,5м</t>
    </r>
  </si>
  <si>
    <r>
      <rPr>
        <sz val="10"/>
        <rFont val="Arial"/>
        <family val="2"/>
      </rPr>
      <t>Висина H = 3,0м</t>
    </r>
  </si>
  <si>
    <r>
      <rPr>
        <sz val="10"/>
        <rFont val="Arial"/>
        <family val="2"/>
      </rPr>
      <t>Изработка на шахта од ПЕ коругирана цевка со горна и долна плоча изведена на лице место со капак</t>
    </r>
  </si>
  <si>
    <r>
      <rPr>
        <sz val="10"/>
        <rFont val="Arial"/>
        <family val="2"/>
      </rPr>
      <t>Кор. цевка SN 8 OD 630 со капак H =1.0м</t>
    </r>
  </si>
  <si>
    <r>
      <rPr>
        <sz val="10"/>
        <rFont val="Arial"/>
        <family val="2"/>
      </rPr>
      <t>Кор. цевка SN 8 OD 630 со капак H =1.5м</t>
    </r>
  </si>
  <si>
    <r>
      <rPr>
        <sz val="10"/>
        <rFont val="Arial"/>
        <family val="2"/>
      </rPr>
      <t>Кор. цевка SN 8 OD 630 со капак H =2.0м</t>
    </r>
  </si>
  <si>
    <r>
      <rPr>
        <sz val="10"/>
        <rFont val="Arial"/>
        <family val="2"/>
      </rPr>
      <t>Кор. цевка SN 8 OD 630 со капак H =2.5м</t>
    </r>
  </si>
  <si>
    <r>
      <rPr>
        <sz val="10"/>
        <rFont val="Arial"/>
        <family val="2"/>
      </rPr>
      <t>Изработка на армирано бетонска шахта, лиена на лице место со МБ 30, со горна и долна плоча и капак</t>
    </r>
  </si>
  <si>
    <r>
      <rPr>
        <sz val="10"/>
        <rFont val="Arial"/>
        <family val="2"/>
      </rPr>
      <t>Висина H = 1,0м</t>
    </r>
  </si>
  <si>
    <r>
      <rPr>
        <sz val="10"/>
        <rFont val="Arial"/>
        <family val="2"/>
      </rPr>
      <t>Транспорт на вода со цистерна од 6м³ со посада до 10км.</t>
    </r>
  </si>
  <si>
    <r>
      <rPr>
        <sz val="10"/>
        <rFont val="Arial"/>
        <family val="2"/>
      </rPr>
      <t>една</t>
    </r>
  </si>
  <si>
    <r>
      <rPr>
        <sz val="10"/>
        <rFont val="Arial"/>
        <family val="2"/>
      </rPr>
      <t>Над 10км.</t>
    </r>
  </si>
  <si>
    <r>
      <rPr>
        <sz val="10"/>
        <rFont val="Arial"/>
        <family val="2"/>
      </rPr>
      <t>км</t>
    </r>
  </si>
  <si>
    <r>
      <rPr>
        <sz val="10"/>
        <rFont val="Arial"/>
        <family val="2"/>
      </rPr>
      <t>Услуга со компресор со посада</t>
    </r>
  </si>
  <si>
    <r>
      <rPr>
        <sz val="10"/>
        <rFont val="Arial"/>
        <family val="2"/>
      </rPr>
      <t>час</t>
    </r>
  </si>
  <si>
    <r>
      <rPr>
        <sz val="10"/>
        <rFont val="Arial"/>
        <family val="2"/>
      </rPr>
      <t>Услуга со електричен пикамер со посада</t>
    </r>
  </si>
  <si>
    <r>
      <rPr>
        <sz val="10"/>
        <rFont val="Arial"/>
        <family val="2"/>
      </rPr>
      <t>Услуга со машина за набивање</t>
    </r>
  </si>
  <si>
    <r>
      <rPr>
        <sz val="10"/>
        <rFont val="Arial"/>
        <family val="2"/>
      </rPr>
      <t>Услуга со агрегат за ел.енергија со посада (11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KW)</t>
    </r>
  </si>
  <si>
    <r>
      <rPr>
        <sz val="10"/>
        <rFont val="Arial"/>
        <family val="2"/>
      </rPr>
      <t>Над 10км</t>
    </r>
  </si>
  <si>
    <r>
      <rPr>
        <sz val="10"/>
        <rFont val="Arial"/>
        <family val="2"/>
      </rPr>
      <t>Услуга со милна пумпа</t>
    </r>
  </si>
  <si>
    <r>
      <rPr>
        <sz val="10"/>
        <rFont val="Arial"/>
        <family val="2"/>
      </rPr>
      <t>Рачно вадење и редење на коцки или бехатон плочи</t>
    </r>
  </si>
  <si>
    <r>
      <rPr>
        <sz val="10"/>
        <rFont val="Arial"/>
        <family val="2"/>
      </rPr>
      <t>м²</t>
    </r>
  </si>
  <si>
    <r>
      <rPr>
        <sz val="10"/>
        <rFont val="Arial"/>
        <family val="2"/>
      </rPr>
      <t>Демонтажа и монтажа на стари бетонски рабници на бетонска подлога</t>
    </r>
  </si>
  <si>
    <r>
      <rPr>
        <sz val="10"/>
        <rFont val="Arial"/>
        <family val="2"/>
      </rPr>
      <t>м´</t>
    </r>
  </si>
  <si>
    <r>
      <rPr>
        <sz val="10"/>
        <rFont val="Arial"/>
        <family val="2"/>
      </rPr>
      <t>Машинско вадење на коцка или бехатон</t>
    </r>
  </si>
  <si>
    <r>
      <rPr>
        <sz val="10"/>
        <rFont val="Arial"/>
        <family val="2"/>
      </rPr>
      <t>Сечење на асфалт или бетон со посада</t>
    </r>
  </si>
  <si>
    <r>
      <rPr>
        <sz val="10"/>
        <rFont val="Arial"/>
        <family val="2"/>
      </rPr>
      <t>Машински ископ III или IV кат.со длабочина од 0-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2м</t>
    </r>
  </si>
  <si>
    <r>
      <rPr>
        <sz val="10"/>
        <rFont val="Arial"/>
        <family val="2"/>
      </rPr>
      <t>м³</t>
    </r>
  </si>
  <si>
    <t>Машински ископ III или IV кат.со длабочина над 2м</t>
  </si>
  <si>
    <r>
      <rPr>
        <sz val="10"/>
        <rFont val="Arial"/>
        <family val="2"/>
      </rPr>
      <t>Разупирање на каналски ров ширина до 2м´ и длабочина до 4м</t>
    </r>
  </si>
  <si>
    <r>
      <rPr>
        <sz val="10"/>
        <rFont val="Arial"/>
        <family val="2"/>
      </rPr>
      <t>Рачен ископ III или IV кат. со длабочина од 0-2м</t>
    </r>
  </si>
  <si>
    <r>
      <rPr>
        <sz val="10"/>
        <rFont val="Arial"/>
        <family val="2"/>
      </rPr>
      <t>Рачен ископ III или IV кат. со длабочина над 2м</t>
    </r>
  </si>
  <si>
    <r>
      <rPr>
        <sz val="10"/>
        <rFont val="Arial"/>
        <family val="2"/>
      </rPr>
      <t>Рачен ископ III или IV кат. (откривање на постојни инсталации)</t>
    </r>
  </si>
  <si>
    <r>
      <rPr>
        <sz val="10"/>
        <rFont val="Arial"/>
        <family val="2"/>
      </rPr>
      <t>Рачен ископ на тампон од ров</t>
    </r>
  </si>
  <si>
    <t>Ископ V или VI кат. со компресор длабочина од 0-2м</t>
  </si>
  <si>
    <t>Ископ V или VI кат. со компресор длабочина над 2м</t>
  </si>
  <si>
    <r>
      <rPr>
        <sz val="10"/>
        <rFont val="Arial"/>
        <family val="2"/>
      </rPr>
      <t>Машинско затрупување</t>
    </r>
  </si>
  <si>
    <r>
      <rPr>
        <sz val="10"/>
        <rFont val="Arial"/>
        <family val="2"/>
      </rPr>
      <t>Рачно затрупување со набивање</t>
    </r>
  </si>
  <si>
    <r>
      <rPr>
        <sz val="10"/>
        <rFont val="Arial"/>
        <family val="2"/>
      </rPr>
      <t>Рачно планирање на ров</t>
    </r>
  </si>
  <si>
    <r>
      <rPr>
        <sz val="10"/>
        <rFont val="Arial"/>
        <family val="2"/>
      </rPr>
      <t>Набавка и уградување на сепариран песок</t>
    </r>
  </si>
  <si>
    <r>
      <rPr>
        <sz val="10"/>
        <rFont val="Arial"/>
        <family val="2"/>
      </rPr>
      <t>Набавка и уградување на шљунак</t>
    </r>
  </si>
  <si>
    <r>
      <rPr>
        <sz val="10"/>
        <rFont val="Arial"/>
        <family val="2"/>
      </rPr>
      <t>Набавка и уградување на мил</t>
    </r>
  </si>
  <si>
    <r>
      <rPr>
        <sz val="10"/>
        <rFont val="Arial"/>
        <family val="2"/>
      </rPr>
      <t>Набавка и уградување на тампон</t>
    </r>
  </si>
  <si>
    <r>
      <rPr>
        <sz val="10"/>
        <rFont val="Arial"/>
        <family val="2"/>
      </rPr>
      <t>Набавка и уградување на ризла</t>
    </r>
  </si>
  <si>
    <r>
      <rPr>
        <sz val="10"/>
        <rFont val="Arial"/>
        <family val="2"/>
      </rPr>
      <t>м</t>
    </r>
    <r>
      <rPr>
        <sz val="7"/>
        <rFont val="Arial"/>
        <family val="2"/>
      </rPr>
      <t>3</t>
    </r>
  </si>
  <si>
    <r>
      <rPr>
        <sz val="10"/>
        <rFont val="Arial"/>
        <family val="2"/>
      </rPr>
      <t>Машински утовар и одвоз на земја до 3км.</t>
    </r>
  </si>
  <si>
    <r>
      <rPr>
        <sz val="10"/>
        <rFont val="Arial"/>
        <family val="2"/>
      </rPr>
      <t>Над 3км.</t>
    </r>
  </si>
  <si>
    <r>
      <rPr>
        <sz val="10"/>
        <rFont val="Arial"/>
        <family val="2"/>
      </rPr>
      <t>Рачен утовар и одвоз на земја, шут до 3км.</t>
    </r>
  </si>
  <si>
    <r>
      <rPr>
        <sz val="10"/>
        <rFont val="Arial"/>
        <family val="2"/>
      </rPr>
      <t>над 3км.</t>
    </r>
  </si>
  <si>
    <r>
      <rPr>
        <sz val="10"/>
        <rFont val="Arial"/>
        <family val="2"/>
      </rPr>
      <t>Рачен утовар и одвоз на асфалт и бетон до 3км</t>
    </r>
  </si>
  <si>
    <r>
      <rPr>
        <sz val="10"/>
        <rFont val="Arial"/>
        <family val="2"/>
      </rPr>
      <t>Рачен утовар на земја и шут со рачна количка и транспорт до 100м</t>
    </r>
  </si>
  <si>
    <r>
      <rPr>
        <sz val="10"/>
        <rFont val="Arial"/>
        <family val="2"/>
      </rPr>
      <t>Машински утовар и одвоз на асфалт и бетон до 3км.</t>
    </r>
  </si>
  <si>
    <r>
      <rPr>
        <sz val="10"/>
        <rFont val="Arial"/>
        <family val="2"/>
      </rPr>
      <t>Кршење на бетон или асфалт (до 20см.)</t>
    </r>
  </si>
  <si>
    <r>
      <rPr>
        <sz val="10"/>
        <rFont val="Arial"/>
        <family val="2"/>
      </rPr>
      <t>м</t>
    </r>
    <r>
      <rPr>
        <sz val="7"/>
        <rFont val="Arial"/>
        <family val="2"/>
      </rPr>
      <t>2</t>
    </r>
  </si>
  <si>
    <r>
      <rPr>
        <sz val="10"/>
        <rFont val="Arial"/>
        <family val="2"/>
      </rPr>
      <t>Бетонирање MB 20</t>
    </r>
  </si>
  <si>
    <r>
      <rPr>
        <sz val="10"/>
        <rFont val="Arial"/>
        <family val="2"/>
      </rPr>
      <t>Бетонирање со MB 30</t>
    </r>
  </si>
  <si>
    <r>
      <rPr>
        <sz val="10"/>
        <rFont val="Arial"/>
        <family val="2"/>
      </rPr>
      <t>Асфалтирање</t>
    </r>
  </si>
  <si>
    <r>
      <rPr>
        <sz val="10"/>
        <rFont val="Arial"/>
        <family val="2"/>
      </rPr>
      <t>Зидање на зид со бетонски блокови 0.4х0.2</t>
    </r>
  </si>
  <si>
    <r>
      <rPr>
        <sz val="10"/>
        <rFont val="Arial"/>
        <family val="2"/>
      </rPr>
      <t>Зидање на зид од кршен камен во цементен малтер</t>
    </r>
  </si>
  <si>
    <r>
      <rPr>
        <sz val="10"/>
        <rFont val="Arial"/>
        <family val="2"/>
      </rPr>
      <t>-од кршен камен постоечки</t>
    </r>
  </si>
  <si>
    <r>
      <rPr>
        <sz val="10"/>
        <rFont val="Arial"/>
        <family val="2"/>
      </rPr>
      <t>-од кршен камен дозезен на растојание до 12km.</t>
    </r>
  </si>
  <si>
    <r>
      <rPr>
        <sz val="10"/>
        <rFont val="Arial"/>
        <family val="2"/>
      </rPr>
      <t>Набавка, сечење, виткање и уградување на бетонско железо и арматура.</t>
    </r>
  </si>
  <si>
    <r>
      <rPr>
        <sz val="10"/>
        <rFont val="Arial"/>
        <family val="2"/>
      </rPr>
      <t>кг</t>
    </r>
  </si>
  <si>
    <r>
      <rPr>
        <sz val="10"/>
        <rFont val="Arial"/>
        <family val="2"/>
      </rPr>
      <t>Обележување и исколчување на траса</t>
    </r>
  </si>
  <si>
    <r>
      <rPr>
        <sz val="10"/>
        <rFont val="Arial"/>
        <family val="2"/>
      </rPr>
      <t>Со специјално возило</t>
    </r>
  </si>
  <si>
    <r>
      <rPr>
        <sz val="10"/>
        <rFont val="Arial"/>
        <family val="2"/>
      </rPr>
      <t>за правни лица</t>
    </r>
  </si>
  <si>
    <r>
      <rPr>
        <sz val="10"/>
        <rFont val="Arial"/>
        <family val="2"/>
      </rPr>
      <t>ден/час</t>
    </r>
  </si>
  <si>
    <r>
      <rPr>
        <sz val="10"/>
        <rFont val="Arial"/>
        <family val="2"/>
      </rPr>
      <t>за домаќинства</t>
    </r>
  </si>
  <si>
    <r>
      <rPr>
        <sz val="10"/>
        <rFont val="Arial"/>
        <family val="2"/>
      </rPr>
      <t>транспорт на специјално возило</t>
    </r>
  </si>
  <si>
    <r>
      <rPr>
        <sz val="10"/>
        <rFont val="Arial"/>
        <family val="2"/>
      </rPr>
      <t>ден/км</t>
    </r>
  </si>
  <si>
    <r>
      <rPr>
        <sz val="10"/>
        <rFont val="Arial"/>
        <family val="2"/>
      </rPr>
      <t>Со сајла</t>
    </r>
  </si>
  <si>
    <r>
      <rPr>
        <sz val="10"/>
        <rFont val="Arial"/>
        <family val="2"/>
      </rPr>
      <t>Чистење на септички јами до 5 м³</t>
    </r>
  </si>
  <si>
    <r>
      <rPr>
        <sz val="10"/>
        <rFont val="Arial"/>
        <family val="2"/>
      </rPr>
      <t>ден</t>
    </r>
  </si>
  <si>
    <r>
      <rPr>
        <sz val="10"/>
        <rFont val="Arial"/>
        <family val="2"/>
      </rPr>
      <t>Надомест за сопирање на вода- реон</t>
    </r>
  </si>
  <si>
    <r>
      <rPr>
        <sz val="10"/>
        <rFont val="Arial"/>
        <family val="2"/>
      </rPr>
      <t>до 100 домаќинства</t>
    </r>
  </si>
  <si>
    <r>
      <rPr>
        <sz val="10"/>
        <rFont val="Arial"/>
        <family val="2"/>
      </rPr>
      <t>денари</t>
    </r>
  </si>
  <si>
    <r>
      <rPr>
        <sz val="10"/>
        <rFont val="Arial"/>
        <family val="2"/>
      </rPr>
      <t>над 100 домакинства</t>
    </r>
  </si>
  <si>
    <r>
      <rPr>
        <sz val="10"/>
        <rFont val="Arial"/>
        <family val="2"/>
      </rPr>
      <t>Исклучување од системот на водоводот (водомерот) поради неплатени сметки и повторно приклучување на водоводниот систем</t>
    </r>
  </si>
  <si>
    <r>
      <rPr>
        <sz val="10"/>
        <rFont val="Arial"/>
        <family val="2"/>
      </rPr>
      <t>2,000,00</t>
    </r>
  </si>
  <si>
    <r>
      <rPr>
        <sz val="10"/>
        <rFont val="Arial"/>
        <family val="2"/>
      </rPr>
      <t xml:space="preserve">Демонтажа и монтажа на постоен водомер
</t>
    </r>
    <r>
      <rPr>
        <sz val="10"/>
        <rFont val="Arial"/>
        <family val="2"/>
      </rPr>
      <t>( без сопирање на вода)</t>
    </r>
  </si>
  <si>
    <r>
      <rPr>
        <sz val="10"/>
        <rFont val="Arial"/>
        <family val="2"/>
      </rPr>
      <t>од 1/2" до 1"</t>
    </r>
  </si>
  <si>
    <r>
      <rPr>
        <sz val="10"/>
        <rFont val="Arial"/>
        <family val="2"/>
      </rPr>
      <t>од 5/4" до 2"</t>
    </r>
  </si>
  <si>
    <r>
      <rPr>
        <i/>
        <sz val="10"/>
        <rFont val="Arial"/>
        <family val="2"/>
      </rPr>
      <t>за профили над 2" цената ќе се утврди со посебни пресметки</t>
    </r>
  </si>
  <si>
    <r>
      <rPr>
        <sz val="10"/>
        <rFont val="Arial"/>
        <family val="2"/>
      </rPr>
      <t>Монтажа на водомер ( без сопирање на вода)</t>
    </r>
  </si>
  <si>
    <r>
      <rPr>
        <sz val="10"/>
        <rFont val="Arial"/>
        <family val="2"/>
      </rPr>
      <t>Сервисирање на водомер</t>
    </r>
  </si>
  <si>
    <r>
      <rPr>
        <sz val="10"/>
        <rFont val="Arial"/>
        <family val="2"/>
      </rPr>
      <t>1/2' и 3/4"</t>
    </r>
  </si>
  <si>
    <r>
      <rPr>
        <sz val="10"/>
        <rFont val="Arial"/>
        <family val="2"/>
      </rPr>
      <t>Монтажа, конфигурација, калибрирање и примарно отчитување со комјутерска апликација на радиомодул на водомер од 1/2' до ф100</t>
    </r>
  </si>
  <si>
    <r>
      <rPr>
        <sz val="10"/>
        <rFont val="Arial"/>
        <family val="2"/>
      </rPr>
      <t>Надоместок за загуба на вода при изведба на приклучок</t>
    </r>
  </si>
  <si>
    <r>
      <rPr>
        <sz val="10"/>
        <rFont val="Arial"/>
        <family val="2"/>
      </rPr>
      <t>до 2"</t>
    </r>
  </si>
  <si>
    <r>
      <rPr>
        <sz val="10"/>
        <rFont val="Arial"/>
        <family val="2"/>
      </rPr>
      <t>2 1/2" до Ф 160</t>
    </r>
  </si>
  <si>
    <r>
      <rPr>
        <sz val="10"/>
        <rFont val="Arial"/>
        <family val="2"/>
      </rPr>
      <t>над Ф 160</t>
    </r>
  </si>
  <si>
    <r>
      <rPr>
        <sz val="10"/>
        <rFont val="Arial"/>
        <family val="2"/>
      </rPr>
      <t xml:space="preserve">од 3.000,00 до
</t>
    </r>
    <r>
      <rPr>
        <sz val="10"/>
        <rFont val="Arial"/>
        <family val="2"/>
      </rPr>
      <t>30.000,00</t>
    </r>
  </si>
  <si>
    <r>
      <rPr>
        <sz val="10"/>
        <rFont val="Arial"/>
        <family val="2"/>
      </rPr>
      <t>Демонтажа и монтажа на вентил</t>
    </r>
  </si>
  <si>
    <r>
      <rPr>
        <sz val="10"/>
        <rFont val="Arial"/>
        <family val="2"/>
      </rPr>
      <t>1/2´-3/4"</t>
    </r>
  </si>
  <si>
    <r>
      <rPr>
        <sz val="10"/>
        <rFont val="Arial"/>
        <family val="2"/>
      </rPr>
      <t>1"</t>
    </r>
  </si>
  <si>
    <r>
      <rPr>
        <i/>
        <sz val="10"/>
        <rFont val="Arial"/>
        <family val="2"/>
      </rPr>
      <t>за профили над 1" цената ќе се утврди со посебни пресметки</t>
    </r>
  </si>
  <si>
    <r>
      <rPr>
        <sz val="10"/>
        <rFont val="Arial"/>
        <family val="2"/>
      </rPr>
      <t>Монтажа на вентил</t>
    </r>
  </si>
  <si>
    <r>
      <rPr>
        <sz val="10"/>
        <rFont val="Arial"/>
        <family val="2"/>
      </rPr>
      <t>Демонтажа и монтажа на капа на вентил</t>
    </r>
  </si>
  <si>
    <r>
      <rPr>
        <sz val="10"/>
        <rFont val="Arial"/>
        <family val="2"/>
      </rPr>
      <t>р.бр</t>
    </r>
  </si>
  <si>
    <r>
      <rPr>
        <sz val="10"/>
        <rFont val="Arial"/>
        <family val="2"/>
      </rPr>
      <t>Ед.мера</t>
    </r>
  </si>
  <si>
    <r>
      <rPr>
        <sz val="10"/>
        <rFont val="Arial"/>
        <family val="2"/>
      </rPr>
      <t>Ед.цена без ДДВ</t>
    </r>
  </si>
  <si>
    <t>Изработка     на     хидротехнички     услови     за приклучок :</t>
  </si>
  <si>
    <r>
      <rPr>
        <sz val="10"/>
        <rFont val="Arial"/>
        <family val="2"/>
      </rPr>
      <t>Барање  за  хидротехнички  услови  за  деловни, индивидуални објекти до 400м²</t>
    </r>
  </si>
  <si>
    <r>
      <rPr>
        <sz val="10"/>
        <rFont val="Arial"/>
        <family val="2"/>
      </rPr>
      <t>Барање за Хидротехнички услови за деловни, станбено деловни и станбени објекти над 400м²</t>
    </r>
  </si>
  <si>
    <r>
      <rPr>
        <sz val="10"/>
        <rFont val="Arial"/>
        <family val="2"/>
      </rPr>
      <t>Обнова      на      Хидротехнички      услови      за индивидуални објекти до 400 м</t>
    </r>
    <r>
      <rPr>
        <sz val="7"/>
        <rFont val="Arial"/>
        <family val="2"/>
      </rPr>
      <t>2</t>
    </r>
  </si>
  <si>
    <r>
      <rPr>
        <sz val="10"/>
        <rFont val="Arial"/>
        <family val="2"/>
      </rPr>
      <t>Обнова на  Хидротехнички  услови за деловни, станбено- деловни и стамбени објекти до 400 м</t>
    </r>
    <r>
      <rPr>
        <sz val="7"/>
        <rFont val="Arial"/>
        <family val="2"/>
      </rPr>
      <t>2</t>
    </r>
  </si>
  <si>
    <r>
      <rPr>
        <sz val="10"/>
        <rFont val="Arial"/>
        <family val="2"/>
      </rPr>
      <t>Барање за издавање решенија за приклучоци и двоење во шахта за индивидуален објект до 400 м²</t>
    </r>
  </si>
  <si>
    <r>
      <rPr>
        <sz val="10"/>
        <rFont val="Arial"/>
        <family val="2"/>
      </rPr>
      <t>Барање за издавање решенија за приклучоци и двоење во шахта за деловни, станбено деловни и станбени објекти до 400м²</t>
    </r>
  </si>
  <si>
    <r>
      <rPr>
        <sz val="10"/>
        <rFont val="Arial"/>
        <family val="2"/>
      </rPr>
      <t>Барање за изработка на техничко решение за приклучок (водоводен,фекален, двоење на шахта, реконструкција на приклучок и евидентирање на изведен приклучок).</t>
    </r>
  </si>
  <si>
    <r>
      <rPr>
        <sz val="10"/>
        <rFont val="Arial"/>
        <family val="2"/>
      </rPr>
      <t>Барање за изработка на техничко решение за изместување на водоводна или фекална линија.</t>
    </r>
  </si>
  <si>
    <r>
      <rPr>
        <b/>
        <sz val="10"/>
        <rFont val="Arial"/>
        <family val="2"/>
      </rPr>
      <t>Ценовник за партерно уредување</t>
    </r>
  </si>
  <si>
    <r>
      <rPr>
        <sz val="10"/>
        <rFont val="Arial"/>
        <family val="2"/>
      </rPr>
      <t>Ред бр</t>
    </r>
  </si>
  <si>
    <r>
      <rPr>
        <sz val="10"/>
        <rFont val="Arial"/>
        <family val="2"/>
      </rPr>
      <t>Ед . мерка</t>
    </r>
  </si>
  <si>
    <r>
      <rPr>
        <sz val="10"/>
        <rFont val="Arial"/>
        <family val="2"/>
      </rPr>
      <t>Ед. Цена без ДДВ</t>
    </r>
  </si>
  <si>
    <r>
      <rPr>
        <sz val="10"/>
        <rFont val="Arial"/>
        <family val="2"/>
      </rPr>
      <t>Монтажа на бетонски рабници (градинарски) 8/16/50см на подлога од бетон МБ30</t>
    </r>
  </si>
  <si>
    <r>
      <rPr>
        <sz val="10"/>
        <rFont val="Arial"/>
        <family val="2"/>
      </rPr>
      <t>Монтажа на бетонски рабници (улични) 18/24/100см на подлога од бетон МБ30</t>
    </r>
  </si>
  <si>
    <r>
      <rPr>
        <sz val="10"/>
        <rFont val="Arial"/>
        <family val="2"/>
      </rPr>
      <t>Монтажа на павер елементи (бехатон) 9/19/6см на песочна подлога</t>
    </r>
  </si>
  <si>
    <r>
      <rPr>
        <sz val="10"/>
        <rFont val="Arial"/>
        <family val="2"/>
      </rPr>
      <t>Набавка транспорт и лепење на кршен павер елемент (буња)</t>
    </r>
  </si>
  <si>
    <r>
      <rPr>
        <sz val="10"/>
        <rFont val="Arial"/>
        <family val="2"/>
      </rPr>
      <t>Транспорт и вградување на гранитна базалтна коцка 10/10/10см на песочна подлога</t>
    </r>
  </si>
  <si>
    <r>
      <rPr>
        <sz val="10"/>
        <rFont val="Arial"/>
        <family val="2"/>
      </rPr>
      <t>Sидање со бетонски блокови</t>
    </r>
  </si>
  <si>
    <r>
      <rPr>
        <sz val="10"/>
        <rFont val="Arial"/>
        <family val="2"/>
      </rPr>
      <t>Бетонска жардињера 40/45/25см. од парче монтажа</t>
    </r>
  </si>
  <si>
    <r>
      <rPr>
        <sz val="10"/>
        <rFont val="Arial"/>
        <family val="2"/>
      </rPr>
      <t>Набавка и монтажа на бетонски столб комплет со бетонски темел 30/30/50см МБ30</t>
    </r>
  </si>
  <si>
    <r>
      <rPr>
        <sz val="10"/>
        <rFont val="Arial"/>
        <family val="2"/>
      </rPr>
      <t>Изработка и монтирање на паркова клупа од метална конструкција со дрвено седло и потпирачка</t>
    </r>
  </si>
  <si>
    <r>
      <rPr>
        <sz val="10"/>
        <rFont val="Arial"/>
        <family val="2"/>
      </rPr>
      <t>Набавка транспорт и монтажа на паркова клупа со бетонска конструкција и дрвени елементи</t>
    </r>
  </si>
  <si>
    <r>
      <rPr>
        <sz val="10"/>
        <rFont val="Arial"/>
        <family val="2"/>
      </rPr>
      <t>Изработка и монтажа на пикник клупа (маса со две страни за седење) со метална конструкција и дрвени елементи</t>
    </r>
  </si>
  <si>
    <r>
      <rPr>
        <sz val="10"/>
        <rFont val="Arial"/>
        <family val="2"/>
      </rPr>
      <t>Набавка транспорт и монтажа на метални корпи за отпад</t>
    </r>
  </si>
  <si>
    <r>
      <rPr>
        <sz val="10"/>
        <rFont val="Arial"/>
        <family val="2"/>
      </rPr>
      <t>Набавка транспорт и монтажа на бетонска чешма за парк</t>
    </r>
  </si>
  <si>
    <r>
      <rPr>
        <sz val="10"/>
        <rFont val="Arial"/>
        <family val="2"/>
      </rPr>
      <t>Набавка транспорт и монтажа на летниковец со дрвена конструкција и покривка од шиндра 3,5/3,5м комплет со бетонска платформа</t>
    </r>
  </si>
  <si>
    <r>
      <rPr>
        <sz val="10"/>
        <rFont val="Arial"/>
        <family val="2"/>
      </rPr>
      <t>Набавка транспорт и садење на високостаблести листопадни дрва</t>
    </r>
  </si>
  <si>
    <r>
      <rPr>
        <sz val="10"/>
        <rFont val="Arial"/>
        <family val="2"/>
      </rPr>
      <t>Набавка транспорт и садење на нискостеблести грмушки</t>
    </r>
  </si>
  <si>
    <r>
      <rPr>
        <sz val="10"/>
        <rFont val="Arial"/>
        <family val="2"/>
      </rPr>
      <t xml:space="preserve">Набавка транспорт и садење на цветни растенија -
</t>
    </r>
    <r>
      <rPr>
        <sz val="10"/>
        <rFont val="Arial"/>
        <family val="2"/>
      </rPr>
      <t>трендафил</t>
    </r>
  </si>
  <si>
    <r>
      <rPr>
        <sz val="10"/>
        <rFont val="Arial"/>
        <family val="2"/>
      </rPr>
      <t>Набавка транспорт и садење на зимзелени високостеблести растенија</t>
    </r>
  </si>
  <si>
    <r>
      <rPr>
        <sz val="10"/>
        <rFont val="Arial"/>
        <family val="2"/>
      </rPr>
      <t>Набавка транспорт и садење на зимзелени нискостеблести растенија</t>
    </r>
  </si>
  <si>
    <t>Демонтажа на фасонски парчиња</t>
  </si>
  <si>
    <t>70% од монтажата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</si>
</sst>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д_е_н_._-;\-* #,##0.00\ _д_е_н_._-;_-* &quot;-&quot;??\ _д_е_н_._-;_-@_-"/>
    <numFmt numFmtId="165" formatCode="0.00;[Red]0.00"/>
    <numFmt numFmtId="166" formatCode="#,##0;#,##0"/>
    <numFmt numFmtId="167" formatCode="###0;###0"/>
    <numFmt numFmtId="168" formatCode="#,##0.00;#,##0.00"/>
    <numFmt numFmtId="169" formatCode="###0.00;###0.00"/>
  </numFmts>
  <fonts count="47">
    <font>
      <sz val="10"/>
      <name val="Arial"/>
      <charset val="204"/>
    </font>
    <font>
      <sz val="10"/>
      <name val="Arial"/>
      <family val="2"/>
    </font>
    <font>
      <sz val="10"/>
      <name val="MAC C Swiss"/>
      <family val="2"/>
    </font>
    <font>
      <sz val="10"/>
      <name val="Arial"/>
      <family val="2"/>
      <charset val="204"/>
    </font>
    <font>
      <sz val="9"/>
      <name val="MAC C Swiss"/>
      <family val="2"/>
    </font>
    <font>
      <sz val="12"/>
      <name val="Arial"/>
      <family val="2"/>
    </font>
    <font>
      <sz val="12"/>
      <name val="MAC C Swiss"/>
      <family val="2"/>
    </font>
    <font>
      <sz val="12"/>
      <name val="MAC C Times"/>
      <family val="1"/>
    </font>
    <font>
      <sz val="12"/>
      <name val="Arial"/>
      <family val="2"/>
      <charset val="204"/>
    </font>
    <font>
      <sz val="9"/>
      <name val="Arial"/>
      <family val="2"/>
    </font>
    <font>
      <b/>
      <sz val="10"/>
      <name val="MAC C Times"/>
      <family val="1"/>
    </font>
    <font>
      <sz val="10"/>
      <name val="Arial"/>
      <family val="2"/>
    </font>
    <font>
      <b/>
      <sz val="10"/>
      <name val="MAC C Swiss"/>
      <family val="2"/>
    </font>
    <font>
      <b/>
      <sz val="10"/>
      <name val="Arial"/>
      <family val="2"/>
      <charset val="204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b/>
      <sz val="9"/>
      <name val="Arial"/>
      <family val="2"/>
    </font>
    <font>
      <sz val="14"/>
      <name val="Arial"/>
      <family val="2"/>
    </font>
    <font>
      <sz val="11"/>
      <name val="MAC C Swiss"/>
      <family val="2"/>
    </font>
    <font>
      <vertAlign val="superscript"/>
      <sz val="10"/>
      <name val="Arial"/>
      <family val="2"/>
      <charset val="204"/>
    </font>
    <font>
      <b/>
      <sz val="12"/>
      <name val="MAC C Swiss"/>
      <family val="2"/>
    </font>
    <font>
      <b/>
      <sz val="9"/>
      <name val="MAC C Swiss"/>
      <family val="2"/>
    </font>
    <font>
      <sz val="14"/>
      <name val="MAC C Swiss"/>
      <family val="2"/>
    </font>
    <font>
      <b/>
      <vertAlign val="superscript"/>
      <sz val="10"/>
      <name val="MAC C Swiss"/>
      <family val="2"/>
    </font>
    <font>
      <sz val="10"/>
      <name val="MAC C Swiss M"/>
      <family val="2"/>
    </font>
    <font>
      <sz val="10"/>
      <name val="MAC C Times"/>
      <family val="1"/>
    </font>
    <font>
      <sz val="12"/>
      <color rgb="FF000000"/>
      <name val="Arial"/>
      <family val="2"/>
    </font>
    <font>
      <b/>
      <sz val="11"/>
      <name val="MAC C Swiss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9D9"/>
      </patternFill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5">
    <xf numFmtId="0" fontId="0" fillId="0" borderId="0" xfId="0"/>
    <xf numFmtId="0" fontId="0" fillId="0" borderId="1" xfId="0" applyBorder="1"/>
    <xf numFmtId="0" fontId="0" fillId="0" borderId="0" xfId="0" applyBorder="1"/>
    <xf numFmtId="0" fontId="1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/>
    <xf numFmtId="165" fontId="0" fillId="0" borderId="0" xfId="0" applyNumberFormat="1" applyFill="1" applyBorder="1"/>
    <xf numFmtId="4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15" fillId="6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5" fillId="6" borderId="3" xfId="0" applyFont="1" applyFill="1" applyBorder="1" applyAlignment="1">
      <alignment vertical="top" wrapText="1"/>
    </xf>
    <xf numFmtId="0" fontId="15" fillId="6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9" fillId="2" borderId="1" xfId="0" applyFont="1" applyFill="1" applyBorder="1"/>
    <xf numFmtId="0" fontId="11" fillId="0" borderId="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top" wrapText="1"/>
    </xf>
    <xf numFmtId="0" fontId="11" fillId="3" borderId="1" xfId="0" applyFont="1" applyFill="1" applyBorder="1"/>
    <xf numFmtId="0" fontId="11" fillId="4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/>
    <xf numFmtId="0" fontId="11" fillId="7" borderId="1" xfId="0" applyFont="1" applyFill="1" applyBorder="1" applyAlignment="1">
      <alignment horizontal="center"/>
    </xf>
    <xf numFmtId="0" fontId="11" fillId="6" borderId="0" xfId="0" applyFont="1" applyFill="1" applyBorder="1"/>
    <xf numFmtId="0" fontId="11" fillId="2" borderId="1" xfId="0" applyFont="1" applyFill="1" applyBorder="1"/>
    <xf numFmtId="0" fontId="11" fillId="0" borderId="0" xfId="0" applyFont="1" applyFill="1" applyBorder="1" applyAlignment="1">
      <alignment horizontal="left"/>
    </xf>
    <xf numFmtId="0" fontId="9" fillId="2" borderId="3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left"/>
    </xf>
    <xf numFmtId="4" fontId="0" fillId="0" borderId="1" xfId="0" applyNumberFormat="1" applyFill="1" applyBorder="1"/>
    <xf numFmtId="4" fontId="0" fillId="0" borderId="0" xfId="0" applyNumberFormat="1" applyAlignment="1">
      <alignment wrapText="1"/>
    </xf>
    <xf numFmtId="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4" fontId="0" fillId="0" borderId="0" xfId="0" applyNumberFormat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6" fillId="4" borderId="1" xfId="0" applyFont="1" applyFill="1" applyBorder="1" applyAlignment="1"/>
    <xf numFmtId="4" fontId="0" fillId="0" borderId="0" xfId="0" applyNumberFormat="1" applyBorder="1"/>
    <xf numFmtId="4" fontId="0" fillId="0" borderId="1" xfId="0" applyNumberFormat="1" applyBorder="1"/>
    <xf numFmtId="4" fontId="4" fillId="7" borderId="1" xfId="0" applyNumberFormat="1" applyFont="1" applyFill="1" applyBorder="1"/>
    <xf numFmtId="4" fontId="0" fillId="0" borderId="0" xfId="0" applyNumberFormat="1" applyFill="1" applyBorder="1"/>
    <xf numFmtId="4" fontId="15" fillId="4" borderId="1" xfId="0" applyNumberFormat="1" applyFont="1" applyFill="1" applyBorder="1"/>
    <xf numFmtId="4" fontId="11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9" fillId="2" borderId="1" xfId="0" applyNumberFormat="1" applyFont="1" applyFill="1" applyBorder="1" applyAlignment="1">
      <alignment horizontal="right" wrapText="1"/>
    </xf>
    <xf numFmtId="4" fontId="2" fillId="3" borderId="5" xfId="0" applyNumberFormat="1" applyFon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0" xfId="0" applyNumberFormat="1" applyFont="1" applyFill="1" applyAlignment="1">
      <alignment horizontal="right"/>
    </xf>
    <xf numFmtId="4" fontId="11" fillId="0" borderId="7" xfId="0" applyNumberFormat="1" applyFont="1" applyBorder="1" applyAlignment="1">
      <alignment horizontal="right"/>
    </xf>
    <xf numFmtId="4" fontId="12" fillId="4" borderId="1" xfId="0" applyNumberFormat="1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4" fontId="11" fillId="8" borderId="1" xfId="0" applyNumberFormat="1" applyFont="1" applyFill="1" applyBorder="1" applyAlignment="1">
      <alignment horizontal="right" wrapText="1"/>
    </xf>
    <xf numFmtId="4" fontId="0" fillId="8" borderId="1" xfId="0" applyNumberFormat="1" applyFill="1" applyBorder="1" applyAlignment="1">
      <alignment wrapText="1"/>
    </xf>
    <xf numFmtId="4" fontId="0" fillId="0" borderId="15" xfId="0" applyNumberForma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11" fillId="2" borderId="3" xfId="0" applyFont="1" applyFill="1" applyBorder="1"/>
    <xf numFmtId="4" fontId="11" fillId="2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4" fontId="3" fillId="0" borderId="1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 applyFill="1" applyBorder="1"/>
    <xf numFmtId="4" fontId="0" fillId="8" borderId="1" xfId="0" applyNumberFormat="1" applyFill="1" applyBorder="1"/>
    <xf numFmtId="4" fontId="11" fillId="8" borderId="1" xfId="0" applyNumberFormat="1" applyFont="1" applyFill="1" applyBorder="1"/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4" fontId="11" fillId="8" borderId="1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8" borderId="1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11" fillId="8" borderId="1" xfId="0" applyNumberFormat="1" applyFont="1" applyFill="1" applyBorder="1" applyAlignment="1">
      <alignment horizontal="right" vertical="top" wrapText="1"/>
    </xf>
    <xf numFmtId="0" fontId="9" fillId="2" borderId="8" xfId="0" applyFont="1" applyFill="1" applyBorder="1"/>
    <xf numFmtId="0" fontId="11" fillId="0" borderId="11" xfId="0" applyFont="1" applyBorder="1"/>
    <xf numFmtId="4" fontId="0" fillId="8" borderId="0" xfId="0" applyNumberFormat="1" applyFill="1" applyBorder="1"/>
    <xf numFmtId="0" fontId="11" fillId="8" borderId="0" xfId="0" applyFont="1" applyFill="1" applyBorder="1" applyAlignment="1">
      <alignment horizontal="center"/>
    </xf>
    <xf numFmtId="0" fontId="11" fillId="8" borderId="1" xfId="0" applyFont="1" applyFill="1" applyBorder="1"/>
    <xf numFmtId="0" fontId="11" fillId="0" borderId="3" xfId="0" applyFont="1" applyBorder="1" applyAlignment="1">
      <alignment horizontal="center"/>
    </xf>
    <xf numFmtId="0" fontId="11" fillId="8" borderId="0" xfId="0" applyFont="1" applyFill="1" applyBorder="1"/>
    <xf numFmtId="4" fontId="0" fillId="8" borderId="0" xfId="0" applyNumberFormat="1" applyFill="1" applyBorder="1" applyAlignment="1">
      <alignment wrapText="1"/>
    </xf>
    <xf numFmtId="0" fontId="9" fillId="2" borderId="0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4" fontId="11" fillId="8" borderId="12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26" fillId="2" borderId="1" xfId="0" applyFont="1" applyFill="1" applyBorder="1" applyAlignment="1">
      <alignment horizontal="left"/>
    </xf>
    <xf numFmtId="0" fontId="11" fillId="4" borderId="0" xfId="0" applyFont="1" applyFill="1"/>
    <xf numFmtId="0" fontId="11" fillId="0" borderId="6" xfId="0" applyFont="1" applyFill="1" applyBorder="1"/>
    <xf numFmtId="0" fontId="11" fillId="0" borderId="12" xfId="0" applyFont="1" applyFill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/>
    <xf numFmtId="4" fontId="0" fillId="0" borderId="7" xfId="0" applyNumberFormat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15" fillId="8" borderId="0" xfId="0" applyFont="1" applyFill="1" applyBorder="1" applyAlignment="1"/>
    <xf numFmtId="165" fontId="9" fillId="0" borderId="0" xfId="0" applyNumberFormat="1" applyFont="1" applyFill="1" applyBorder="1"/>
    <xf numFmtId="0" fontId="9" fillId="0" borderId="0" xfId="0" applyFo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0" fillId="8" borderId="0" xfId="0" applyNumberFormat="1" applyFill="1" applyBorder="1" applyAlignment="1">
      <alignment horizontal="right"/>
    </xf>
    <xf numFmtId="0" fontId="11" fillId="0" borderId="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wrapText="1"/>
    </xf>
    <xf numFmtId="0" fontId="0" fillId="7" borderId="0" xfId="0" applyFill="1"/>
    <xf numFmtId="0" fontId="11" fillId="3" borderId="2" xfId="0" applyFont="1" applyFill="1" applyBorder="1" applyAlignment="1">
      <alignment horizontal="center"/>
    </xf>
    <xf numFmtId="4" fontId="11" fillId="8" borderId="2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wrapText="1"/>
    </xf>
    <xf numFmtId="0" fontId="9" fillId="7" borderId="1" xfId="0" applyFont="1" applyFill="1" applyBorder="1" applyAlignment="1"/>
    <xf numFmtId="0" fontId="9" fillId="7" borderId="1" xfId="0" applyFont="1" applyFill="1" applyBorder="1" applyAlignment="1">
      <alignment wrapText="1"/>
    </xf>
    <xf numFmtId="4" fontId="11" fillId="0" borderId="10" xfId="0" applyNumberFormat="1" applyFont="1" applyBorder="1" applyAlignment="1">
      <alignment horizontal="right"/>
    </xf>
    <xf numFmtId="0" fontId="15" fillId="9" borderId="1" xfId="0" applyFont="1" applyFill="1" applyBorder="1" applyAlignment="1">
      <alignment horizontal="left"/>
    </xf>
    <xf numFmtId="4" fontId="11" fillId="8" borderId="0" xfId="0" applyNumberFormat="1" applyFont="1" applyFill="1" applyBorder="1" applyAlignment="1">
      <alignment horizontal="right"/>
    </xf>
    <xf numFmtId="0" fontId="11" fillId="7" borderId="1" xfId="0" applyFont="1" applyFill="1" applyBorder="1" applyAlignment="1">
      <alignment horizontal="left" wrapText="1"/>
    </xf>
    <xf numFmtId="0" fontId="32" fillId="7" borderId="1" xfId="0" applyFont="1" applyFill="1" applyBorder="1" applyAlignment="1">
      <alignment horizontal="center" wrapText="1"/>
    </xf>
    <xf numFmtId="0" fontId="15" fillId="9" borderId="3" xfId="0" applyFont="1" applyFill="1" applyBorder="1" applyAlignment="1">
      <alignment horizontal="left" wrapText="1"/>
    </xf>
    <xf numFmtId="0" fontId="11" fillId="7" borderId="5" xfId="0" applyFont="1" applyFill="1" applyBorder="1" applyAlignment="1">
      <alignment horizontal="left" wrapText="1"/>
    </xf>
    <xf numFmtId="0" fontId="32" fillId="7" borderId="5" xfId="0" applyFont="1" applyFill="1" applyBorder="1" applyAlignment="1">
      <alignment horizontal="center" wrapText="1"/>
    </xf>
    <xf numFmtId="0" fontId="32" fillId="7" borderId="12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right" wrapText="1"/>
    </xf>
    <xf numFmtId="0" fontId="11" fillId="0" borderId="12" xfId="0" applyFont="1" applyFill="1" applyBorder="1" applyAlignment="1">
      <alignment horizontal="center" wrapText="1"/>
    </xf>
    <xf numFmtId="0" fontId="12" fillId="7" borderId="12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4" fontId="11" fillId="0" borderId="8" xfId="0" applyNumberFormat="1" applyFont="1" applyBorder="1" applyAlignment="1">
      <alignment horizontal="right"/>
    </xf>
    <xf numFmtId="0" fontId="11" fillId="9" borderId="1" xfId="0" applyFont="1" applyFill="1" applyBorder="1" applyAlignment="1">
      <alignment horizontal="left" wrapText="1"/>
    </xf>
    <xf numFmtId="0" fontId="11" fillId="9" borderId="12" xfId="0" applyFont="1" applyFill="1" applyBorder="1" applyAlignment="1">
      <alignment horizontal="center"/>
    </xf>
    <xf numFmtId="4" fontId="11" fillId="9" borderId="12" xfId="0" applyNumberFormat="1" applyFont="1" applyFill="1" applyBorder="1" applyAlignment="1">
      <alignment horizontal="right"/>
    </xf>
    <xf numFmtId="0" fontId="15" fillId="9" borderId="3" xfId="0" applyFont="1" applyFill="1" applyBorder="1" applyAlignment="1">
      <alignment horizontal="left"/>
    </xf>
    <xf numFmtId="0" fontId="11" fillId="9" borderId="1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5" fillId="9" borderId="3" xfId="0" applyFont="1" applyFill="1" applyBorder="1" applyAlignment="1">
      <alignment wrapText="1"/>
    </xf>
    <xf numFmtId="0" fontId="15" fillId="9" borderId="3" xfId="0" applyFont="1" applyFill="1" applyBorder="1"/>
    <xf numFmtId="4" fontId="11" fillId="0" borderId="1" xfId="0" applyNumberFormat="1" applyFont="1" applyBorder="1"/>
    <xf numFmtId="0" fontId="0" fillId="0" borderId="0" xfId="0" applyAlignment="1">
      <alignment horizontal="right"/>
    </xf>
    <xf numFmtId="0" fontId="0" fillId="7" borderId="0" xfId="0" applyFill="1" applyBorder="1"/>
    <xf numFmtId="4" fontId="11" fillId="7" borderId="0" xfId="0" applyNumberFormat="1" applyFont="1" applyFill="1" applyBorder="1"/>
    <xf numFmtId="16" fontId="26" fillId="7" borderId="1" xfId="0" applyNumberFormat="1" applyFont="1" applyFill="1" applyBorder="1" applyAlignment="1">
      <alignment horizontal="left"/>
    </xf>
    <xf numFmtId="0" fontId="9" fillId="7" borderId="3" xfId="0" applyFont="1" applyFill="1" applyBorder="1" applyAlignment="1">
      <alignment horizontal="center"/>
    </xf>
    <xf numFmtId="4" fontId="9" fillId="7" borderId="1" xfId="0" applyNumberFormat="1" applyFont="1" applyFill="1" applyBorder="1" applyAlignment="1">
      <alignment horizontal="right" wrapText="1"/>
    </xf>
    <xf numFmtId="4" fontId="9" fillId="7" borderId="1" xfId="1" applyNumberFormat="1" applyFont="1" applyFill="1" applyBorder="1" applyAlignment="1">
      <alignment horizontal="right" wrapText="1"/>
    </xf>
    <xf numFmtId="0" fontId="26" fillId="7" borderId="1" xfId="0" applyFont="1" applyFill="1" applyBorder="1" applyAlignment="1">
      <alignment horizontal="left"/>
    </xf>
    <xf numFmtId="4" fontId="9" fillId="7" borderId="1" xfId="1" applyNumberFormat="1" applyFont="1" applyFill="1" applyBorder="1" applyAlignment="1">
      <alignment wrapText="1"/>
    </xf>
    <xf numFmtId="16" fontId="11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11" fillId="0" borderId="2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0" fillId="7" borderId="1" xfId="0" applyFill="1" applyBorder="1"/>
    <xf numFmtId="4" fontId="0" fillId="7" borderId="1" xfId="0" applyNumberFormat="1" applyFill="1" applyBorder="1"/>
    <xf numFmtId="0" fontId="9" fillId="7" borderId="0" xfId="0" applyFont="1" applyFill="1" applyBorder="1" applyAlignment="1"/>
    <xf numFmtId="0" fontId="15" fillId="7" borderId="0" xfId="0" applyFont="1" applyFill="1" applyBorder="1" applyAlignment="1"/>
    <xf numFmtId="4" fontId="0" fillId="7" borderId="0" xfId="0" applyNumberFormat="1" applyFill="1" applyBorder="1"/>
    <xf numFmtId="165" fontId="0" fillId="7" borderId="0" xfId="0" applyNumberFormat="1" applyFill="1" applyBorder="1"/>
    <xf numFmtId="4" fontId="0" fillId="8" borderId="1" xfId="0" applyNumberFormat="1" applyFill="1" applyBorder="1" applyAlignment="1"/>
    <xf numFmtId="0" fontId="11" fillId="0" borderId="3" xfId="0" applyFont="1" applyFill="1" applyBorder="1" applyAlignment="1"/>
    <xf numFmtId="0" fontId="11" fillId="7" borderId="3" xfId="0" applyFont="1" applyFill="1" applyBorder="1" applyAlignment="1"/>
    <xf numFmtId="4" fontId="0" fillId="7" borderId="1" xfId="0" applyNumberForma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/>
    </xf>
    <xf numFmtId="4" fontId="12" fillId="11" borderId="1" xfId="0" applyNumberFormat="1" applyFont="1" applyFill="1" applyBorder="1" applyAlignment="1">
      <alignment horizontal="center"/>
    </xf>
    <xf numFmtId="0" fontId="0" fillId="10" borderId="0" xfId="0" applyFill="1"/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vertical="center"/>
    </xf>
    <xf numFmtId="0" fontId="22" fillId="6" borderId="12" xfId="0" applyFont="1" applyFill="1" applyBorder="1" applyAlignment="1">
      <alignment vertical="center"/>
    </xf>
    <xf numFmtId="0" fontId="22" fillId="6" borderId="6" xfId="0" applyFont="1" applyFill="1" applyBorder="1" applyAlignment="1">
      <alignment vertical="center"/>
    </xf>
    <xf numFmtId="4" fontId="4" fillId="6" borderId="1" xfId="0" applyNumberFormat="1" applyFont="1" applyFill="1" applyBorder="1"/>
    <xf numFmtId="0" fontId="11" fillId="8" borderId="10" xfId="0" applyFont="1" applyFill="1" applyBorder="1" applyAlignment="1">
      <alignment vertical="center"/>
    </xf>
    <xf numFmtId="4" fontId="0" fillId="7" borderId="0" xfId="0" applyNumberFormat="1" applyFill="1" applyBorder="1" applyAlignment="1">
      <alignment wrapText="1"/>
    </xf>
    <xf numFmtId="4" fontId="11" fillId="7" borderId="5" xfId="0" applyNumberFormat="1" applyFont="1" applyFill="1" applyBorder="1" applyAlignment="1">
      <alignment horizontal="right" wrapText="1"/>
    </xf>
    <xf numFmtId="4" fontId="11" fillId="7" borderId="1" xfId="0" applyNumberFormat="1" applyFont="1" applyFill="1" applyBorder="1" applyAlignment="1">
      <alignment horizontal="right" wrapText="1"/>
    </xf>
    <xf numFmtId="4" fontId="2" fillId="11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4" fontId="1" fillId="8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/>
    </xf>
    <xf numFmtId="4" fontId="1" fillId="7" borderId="2" xfId="0" applyNumberFormat="1" applyFont="1" applyFill="1" applyBorder="1" applyAlignment="1">
      <alignment horizontal="right" wrapText="1"/>
    </xf>
    <xf numFmtId="4" fontId="1" fillId="7" borderId="2" xfId="1" applyNumberFormat="1" applyFont="1" applyFill="1" applyBorder="1" applyAlignment="1">
      <alignment horizontal="right" wrapText="1"/>
    </xf>
    <xf numFmtId="0" fontId="1" fillId="7" borderId="1" xfId="0" applyFont="1" applyFill="1" applyBorder="1" applyAlignment="1"/>
    <xf numFmtId="0" fontId="1" fillId="7" borderId="1" xfId="0" applyFont="1" applyFill="1" applyBorder="1" applyAlignment="1">
      <alignment horizontal="left"/>
    </xf>
    <xf numFmtId="4" fontId="1" fillId="7" borderId="1" xfId="0" applyNumberFormat="1" applyFont="1" applyFill="1" applyBorder="1" applyAlignment="1">
      <alignment horizontal="right" wrapText="1"/>
    </xf>
    <xf numFmtId="2" fontId="1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1" fillId="0" borderId="14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4" fontId="1" fillId="8" borderId="1" xfId="0" applyNumberFormat="1" applyFont="1" applyFill="1" applyBorder="1"/>
    <xf numFmtId="4" fontId="1" fillId="0" borderId="1" xfId="0" applyNumberFormat="1" applyFont="1" applyBorder="1"/>
    <xf numFmtId="4" fontId="1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26" fillId="2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8" borderId="10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5" fillId="0" borderId="12" xfId="0" applyFont="1" applyBorder="1"/>
    <xf numFmtId="0" fontId="0" fillId="0" borderId="12" xfId="0" applyBorder="1"/>
    <xf numFmtId="4" fontId="0" fillId="0" borderId="12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11" fillId="8" borderId="7" xfId="0" applyFont="1" applyFill="1" applyBorder="1"/>
    <xf numFmtId="0" fontId="0" fillId="8" borderId="7" xfId="0" applyFill="1" applyBorder="1"/>
    <xf numFmtId="4" fontId="0" fillId="8" borderId="7" xfId="0" applyNumberFormat="1" applyFill="1" applyBorder="1" applyAlignment="1">
      <alignment wrapText="1"/>
    </xf>
    <xf numFmtId="4" fontId="0" fillId="0" borderId="13" xfId="0" applyNumberFormat="1" applyBorder="1" applyAlignment="1">
      <alignment wrapText="1"/>
    </xf>
    <xf numFmtId="0" fontId="0" fillId="0" borderId="9" xfId="0" applyBorder="1" applyAlignment="1">
      <alignment horizontal="center" vertical="center"/>
    </xf>
    <xf numFmtId="4" fontId="0" fillId="0" borderId="22" xfId="0" applyNumberFormat="1" applyBorder="1" applyAlignment="1">
      <alignment wrapText="1"/>
    </xf>
    <xf numFmtId="0" fontId="11" fillId="0" borderId="8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4" fontId="0" fillId="8" borderId="10" xfId="0" applyNumberForma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8" borderId="7" xfId="0" applyFont="1" applyFill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13" xfId="0" applyNumberFormat="1" applyFont="1" applyBorder="1"/>
    <xf numFmtId="0" fontId="3" fillId="0" borderId="9" xfId="0" applyFont="1" applyBorder="1" applyAlignment="1">
      <alignment horizontal="center" vertical="center"/>
    </xf>
    <xf numFmtId="4" fontId="3" fillId="0" borderId="10" xfId="0" applyNumberFormat="1" applyFont="1" applyBorder="1"/>
    <xf numFmtId="4" fontId="3" fillId="0" borderId="22" xfId="0" applyNumberFormat="1" applyFont="1" applyBorder="1"/>
    <xf numFmtId="0" fontId="17" fillId="0" borderId="12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8" xfId="0" applyBorder="1"/>
    <xf numFmtId="0" fontId="13" fillId="8" borderId="7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left"/>
    </xf>
    <xf numFmtId="4" fontId="0" fillId="8" borderId="7" xfId="0" applyNumberFormat="1" applyFill="1" applyBorder="1"/>
    <xf numFmtId="4" fontId="0" fillId="0" borderId="13" xfId="0" applyNumberFormat="1" applyBorder="1"/>
    <xf numFmtId="0" fontId="0" fillId="0" borderId="9" xfId="0" applyBorder="1"/>
    <xf numFmtId="4" fontId="0" fillId="0" borderId="22" xfId="0" applyNumberFormat="1" applyBorder="1"/>
    <xf numFmtId="0" fontId="13" fillId="8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9" xfId="0" applyFont="1" applyFill="1" applyBorder="1"/>
    <xf numFmtId="0" fontId="2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4" fontId="0" fillId="0" borderId="10" xfId="0" applyNumberFormat="1" applyBorder="1" applyAlignment="1">
      <alignment wrapText="1"/>
    </xf>
    <xf numFmtId="0" fontId="0" fillId="0" borderId="8" xfId="0" applyFill="1" applyBorder="1" applyAlignment="1">
      <alignment horizontal="center"/>
    </xf>
    <xf numFmtId="4" fontId="0" fillId="0" borderId="7" xfId="0" applyNumberFormat="1" applyBorder="1" applyAlignment="1">
      <alignment wrapText="1"/>
    </xf>
    <xf numFmtId="0" fontId="0" fillId="0" borderId="9" xfId="0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0" fontId="15" fillId="9" borderId="7" xfId="0" applyFont="1" applyFill="1" applyBorder="1"/>
    <xf numFmtId="0" fontId="0" fillId="0" borderId="7" xfId="0" applyBorder="1"/>
    <xf numFmtId="0" fontId="11" fillId="0" borderId="2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/>
    </xf>
    <xf numFmtId="4" fontId="11" fillId="8" borderId="7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/>
    </xf>
    <xf numFmtId="0" fontId="11" fillId="3" borderId="9" xfId="0" applyFont="1" applyFill="1" applyBorder="1"/>
    <xf numFmtId="0" fontId="11" fillId="9" borderId="5" xfId="0" applyFont="1" applyFill="1" applyBorder="1" applyAlignment="1">
      <alignment horizontal="center" vertical="center"/>
    </xf>
    <xf numFmtId="4" fontId="11" fillId="9" borderId="5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left" wrapText="1"/>
    </xf>
    <xf numFmtId="0" fontId="32" fillId="7" borderId="7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right" wrapText="1"/>
    </xf>
    <xf numFmtId="0" fontId="11" fillId="7" borderId="11" xfId="0" applyFont="1" applyFill="1" applyBorder="1" applyAlignment="1">
      <alignment horizontal="right" wrapText="1"/>
    </xf>
    <xf numFmtId="0" fontId="11" fillId="7" borderId="7" xfId="0" applyFont="1" applyFill="1" applyBorder="1" applyAlignment="1">
      <alignment horizontal="right" wrapText="1"/>
    </xf>
    <xf numFmtId="0" fontId="11" fillId="7" borderId="3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horizontal="right" wrapText="1"/>
    </xf>
    <xf numFmtId="4" fontId="11" fillId="3" borderId="10" xfId="0" applyNumberFormat="1" applyFont="1" applyFill="1" applyBorder="1" applyAlignment="1">
      <alignment horizontal="right" wrapText="1"/>
    </xf>
    <xf numFmtId="0" fontId="11" fillId="0" borderId="8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wrapText="1"/>
    </xf>
    <xf numFmtId="4" fontId="11" fillId="8" borderId="2" xfId="0" applyNumberFormat="1" applyFont="1" applyFill="1" applyBorder="1" applyAlignment="1">
      <alignment horizontal="right" wrapText="1"/>
    </xf>
    <xf numFmtId="0" fontId="11" fillId="0" borderId="8" xfId="0" applyFont="1" applyFill="1" applyBorder="1"/>
    <xf numFmtId="0" fontId="12" fillId="9" borderId="1" xfId="0" applyFont="1" applyFill="1" applyBorder="1" applyAlignment="1">
      <alignment horizontal="center" vertical="center" wrapText="1"/>
    </xf>
    <xf numFmtId="4" fontId="0" fillId="0" borderId="7" xfId="0" applyNumberFormat="1" applyBorder="1"/>
    <xf numFmtId="0" fontId="2" fillId="9" borderId="10" xfId="0" applyFont="1" applyFill="1" applyBorder="1"/>
    <xf numFmtId="0" fontId="0" fillId="0" borderId="10" xfId="0" applyBorder="1"/>
    <xf numFmtId="4" fontId="0" fillId="0" borderId="10" xfId="0" applyNumberFormat="1" applyBorder="1"/>
    <xf numFmtId="0" fontId="33" fillId="9" borderId="10" xfId="0" applyFont="1" applyFill="1" applyBorder="1"/>
    <xf numFmtId="0" fontId="28" fillId="0" borderId="10" xfId="0" applyFont="1" applyBorder="1" applyAlignment="1"/>
    <xf numFmtId="0" fontId="28" fillId="0" borderId="0" xfId="0" applyFont="1" applyBorder="1" applyAlignment="1"/>
    <xf numFmtId="0" fontId="15" fillId="8" borderId="7" xfId="0" applyFont="1" applyFill="1" applyBorder="1"/>
    <xf numFmtId="4" fontId="0" fillId="8" borderId="13" xfId="0" applyNumberFormat="1" applyFill="1" applyBorder="1"/>
    <xf numFmtId="0" fontId="9" fillId="2" borderId="23" xfId="0" applyFont="1" applyFill="1" applyBorder="1" applyAlignment="1"/>
    <xf numFmtId="0" fontId="9" fillId="2" borderId="4" xfId="0" applyFont="1" applyFill="1" applyBorder="1"/>
    <xf numFmtId="0" fontId="9" fillId="2" borderId="9" xfId="0" applyFont="1" applyFill="1" applyBorder="1"/>
    <xf numFmtId="4" fontId="0" fillId="0" borderId="0" xfId="0" applyNumberFormat="1" applyAlignment="1">
      <alignment horizontal="center" vertical="center"/>
    </xf>
    <xf numFmtId="0" fontId="11" fillId="8" borderId="7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8" borderId="0" xfId="0" applyFill="1" applyBorder="1"/>
    <xf numFmtId="4" fontId="0" fillId="0" borderId="23" xfId="0" applyNumberFormat="1" applyFill="1" applyBorder="1"/>
    <xf numFmtId="0" fontId="0" fillId="0" borderId="9" xfId="0" applyBorder="1" applyAlignment="1">
      <alignment horizontal="center"/>
    </xf>
    <xf numFmtId="4" fontId="0" fillId="0" borderId="22" xfId="0" applyNumberFormat="1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1" fillId="8" borderId="10" xfId="0" applyFont="1" applyFill="1" applyBorder="1"/>
    <xf numFmtId="0" fontId="6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12" xfId="0" applyFont="1" applyFill="1" applyBorder="1" applyAlignment="1">
      <alignment horizontal="left"/>
    </xf>
    <xf numFmtId="4" fontId="0" fillId="8" borderId="12" xfId="0" applyNumberFormat="1" applyFill="1" applyBorder="1"/>
    <xf numFmtId="4" fontId="0" fillId="0" borderId="12" xfId="0" applyNumberFormat="1" applyFill="1" applyBorder="1"/>
    <xf numFmtId="4" fontId="0" fillId="0" borderId="6" xfId="0" applyNumberFormat="1" applyBorder="1"/>
    <xf numFmtId="0" fontId="0" fillId="0" borderId="3" xfId="0" applyBorder="1" applyAlignment="1">
      <alignment horizontal="center"/>
    </xf>
    <xf numFmtId="0" fontId="18" fillId="0" borderId="12" xfId="0" applyFont="1" applyBorder="1" applyAlignment="1"/>
    <xf numFmtId="4" fontId="0" fillId="0" borderId="12" xfId="0" applyNumberFormat="1" applyBorder="1"/>
    <xf numFmtId="0" fontId="0" fillId="0" borderId="8" xfId="0" applyBorder="1" applyAlignment="1">
      <alignment horizontal="center"/>
    </xf>
    <xf numFmtId="4" fontId="0" fillId="0" borderId="23" xfId="0" applyNumberFormat="1" applyBorder="1"/>
    <xf numFmtId="0" fontId="0" fillId="8" borderId="10" xfId="0" applyFill="1" applyBorder="1"/>
    <xf numFmtId="0" fontId="0" fillId="0" borderId="4" xfId="0" applyBorder="1"/>
    <xf numFmtId="0" fontId="28" fillId="0" borderId="22" xfId="0" applyFont="1" applyBorder="1" applyAlignment="1"/>
    <xf numFmtId="0" fontId="11" fillId="0" borderId="7" xfId="0" applyFont="1" applyFill="1" applyBorder="1" applyAlignment="1">
      <alignment horizontal="left" wrapText="1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/>
    <xf numFmtId="0" fontId="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6" borderId="1" xfId="0" applyFont="1" applyFill="1" applyBorder="1"/>
    <xf numFmtId="0" fontId="15" fillId="4" borderId="3" xfId="0" applyFont="1" applyFill="1" applyBorder="1" applyAlignment="1">
      <alignment horizontal="left" wrapText="1"/>
    </xf>
    <xf numFmtId="4" fontId="0" fillId="0" borderId="7" xfId="0" applyNumberFormat="1" applyFill="1" applyBorder="1" applyAlignment="1">
      <alignment wrapText="1"/>
    </xf>
    <xf numFmtId="4" fontId="0" fillId="0" borderId="23" xfId="0" applyNumberFormat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0" fontId="0" fillId="0" borderId="3" xfId="0" applyBorder="1" applyAlignment="1">
      <alignment vertical="center"/>
    </xf>
    <xf numFmtId="0" fontId="18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1" fillId="12" borderId="48" xfId="0" applyFont="1" applyFill="1" applyBorder="1" applyAlignment="1">
      <alignment horizontal="center" vertical="center" wrapText="1"/>
    </xf>
    <xf numFmtId="167" fontId="43" fillId="0" borderId="48" xfId="0" applyNumberFormat="1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66" fontId="43" fillId="0" borderId="48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14" borderId="28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1" fillId="8" borderId="10" xfId="0" applyFont="1" applyFill="1" applyBorder="1" applyAlignment="1">
      <alignment horizontal="left"/>
    </xf>
    <xf numFmtId="0" fontId="11" fillId="8" borderId="10" xfId="0" applyFont="1" applyFill="1" applyBorder="1" applyAlignment="1">
      <alignment horizontal="left" wrapText="1"/>
    </xf>
    <xf numFmtId="0" fontId="15" fillId="4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top" wrapText="1"/>
    </xf>
    <xf numFmtId="0" fontId="12" fillId="9" borderId="1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0" fontId="12" fillId="8" borderId="10" xfId="0" applyFont="1" applyFill="1" applyBorder="1" applyAlignment="1">
      <alignment horizontal="left" wrapText="1"/>
    </xf>
    <xf numFmtId="0" fontId="13" fillId="8" borderId="10" xfId="0" applyFont="1" applyFill="1" applyBorder="1" applyAlignment="1">
      <alignment horizontal="left" wrapText="1"/>
    </xf>
    <xf numFmtId="0" fontId="18" fillId="9" borderId="3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left" wrapText="1"/>
    </xf>
    <xf numFmtId="0" fontId="21" fillId="9" borderId="12" xfId="0" applyFont="1" applyFill="1" applyBorder="1" applyAlignment="1">
      <alignment horizontal="left" wrapText="1"/>
    </xf>
    <xf numFmtId="0" fontId="11" fillId="8" borderId="3" xfId="0" applyFont="1" applyFill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 wrapText="1"/>
    </xf>
    <xf numFmtId="0" fontId="11" fillId="8" borderId="6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4" borderId="12" xfId="0" applyFont="1" applyFill="1" applyBorder="1" applyAlignment="1">
      <alignment horizontal="left" vertical="top" wrapText="1"/>
    </xf>
    <xf numFmtId="0" fontId="11" fillId="9" borderId="3" xfId="0" applyFont="1" applyFill="1" applyBorder="1" applyAlignment="1">
      <alignment horizontal="left" wrapText="1"/>
    </xf>
    <xf numFmtId="0" fontId="11" fillId="9" borderId="12" xfId="0" applyFont="1" applyFill="1" applyBorder="1" applyAlignment="1">
      <alignment horizontal="left" wrapText="1"/>
    </xf>
    <xf numFmtId="0" fontId="11" fillId="9" borderId="6" xfId="0" applyFont="1" applyFill="1" applyBorder="1" applyAlignment="1">
      <alignment horizontal="left" wrapText="1"/>
    </xf>
    <xf numFmtId="0" fontId="11" fillId="9" borderId="3" xfId="0" applyFont="1" applyFill="1" applyBorder="1" applyAlignment="1">
      <alignment horizontal="left"/>
    </xf>
    <xf numFmtId="0" fontId="11" fillId="9" borderId="12" xfId="0" applyFont="1" applyFill="1" applyBorder="1" applyAlignment="1">
      <alignment horizontal="left"/>
    </xf>
    <xf numFmtId="0" fontId="11" fillId="9" borderId="6" xfId="0" applyFont="1" applyFill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5" fillId="0" borderId="7" xfId="0" applyFont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22" xfId="0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35" fillId="0" borderId="8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5" fillId="8" borderId="12" xfId="0" applyFont="1" applyFill="1" applyBorder="1" applyAlignment="1">
      <alignment horizontal="left" vertical="center"/>
    </xf>
    <xf numFmtId="0" fontId="0" fillId="8" borderId="7" xfId="0" applyFill="1" applyBorder="1" applyAlignment="1">
      <alignment horizontal="left"/>
    </xf>
    <xf numFmtId="0" fontId="11" fillId="0" borderId="2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/>
    </xf>
    <xf numFmtId="4" fontId="0" fillId="8" borderId="1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1" xfId="0" applyNumberFormat="1" applyFill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4" fontId="0" fillId="8" borderId="2" xfId="0" applyNumberFormat="1" applyFill="1" applyBorder="1" applyAlignment="1">
      <alignment horizontal="center" wrapText="1"/>
    </xf>
    <xf numFmtId="4" fontId="0" fillId="8" borderId="11" xfId="0" applyNumberFormat="1" applyFill="1" applyBorder="1" applyAlignment="1">
      <alignment horizontal="center" wrapText="1"/>
    </xf>
    <xf numFmtId="4" fontId="0" fillId="8" borderId="5" xfId="0" applyNumberForma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center" wrapText="1"/>
    </xf>
    <xf numFmtId="4" fontId="0" fillId="0" borderId="11" xfId="0" applyNumberFormat="1" applyFill="1" applyBorder="1" applyAlignment="1">
      <alignment horizontal="center" wrapText="1"/>
    </xf>
    <xf numFmtId="4" fontId="0" fillId="0" borderId="5" xfId="0" applyNumberFormat="1" applyFill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4" fontId="0" fillId="0" borderId="11" xfId="0" applyNumberFormat="1" applyBorder="1" applyAlignment="1">
      <alignment horizontal="center" wrapText="1"/>
    </xf>
    <xf numFmtId="4" fontId="0" fillId="0" borderId="5" xfId="0" applyNumberFormat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14" borderId="35" xfId="0" applyFont="1" applyFill="1" applyBorder="1" applyAlignment="1">
      <alignment horizontal="left" vertical="center" wrapText="1"/>
    </xf>
    <xf numFmtId="0" fontId="5" fillId="14" borderId="36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8" borderId="35" xfId="0" applyFont="1" applyFill="1" applyBorder="1" applyAlignment="1">
      <alignment horizontal="left" vertical="center" wrapText="1"/>
    </xf>
    <xf numFmtId="0" fontId="5" fillId="8" borderId="36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6" fontId="40" fillId="0" borderId="39" xfId="0" applyNumberFormat="1" applyFont="1" applyBorder="1" applyAlignment="1">
      <alignment horizontal="center" vertical="center" wrapText="1"/>
    </xf>
    <xf numFmtId="166" fontId="40" fillId="0" borderId="40" xfId="0" applyNumberFormat="1" applyFont="1" applyBorder="1" applyAlignment="1">
      <alignment horizontal="center" vertical="center" wrapText="1"/>
    </xf>
    <xf numFmtId="166" fontId="40" fillId="0" borderId="41" xfId="0" applyNumberFormat="1" applyFont="1" applyBorder="1" applyAlignment="1">
      <alignment horizontal="center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0" fillId="0" borderId="39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0" fontId="39" fillId="0" borderId="39" xfId="0" applyFont="1" applyBorder="1" applyAlignment="1">
      <alignment vertical="center" wrapText="1"/>
    </xf>
    <xf numFmtId="0" fontId="39" fillId="0" borderId="41" xfId="0" applyFont="1" applyBorder="1" applyAlignment="1">
      <alignment vertical="center" wrapText="1"/>
    </xf>
    <xf numFmtId="0" fontId="39" fillId="0" borderId="39" xfId="0" applyFont="1" applyBorder="1" applyAlignment="1">
      <alignment horizontal="right" vertical="center" wrapText="1"/>
    </xf>
    <xf numFmtId="0" fontId="39" fillId="0" borderId="40" xfId="0" applyFont="1" applyBorder="1" applyAlignment="1">
      <alignment horizontal="right" vertical="center" wrapText="1"/>
    </xf>
    <xf numFmtId="0" fontId="39" fillId="0" borderId="41" xfId="0" applyFont="1" applyBorder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0" fontId="38" fillId="0" borderId="38" xfId="0" applyFont="1" applyBorder="1" applyAlignment="1">
      <alignment horizontal="left" vertical="center"/>
    </xf>
    <xf numFmtId="0" fontId="39" fillId="12" borderId="39" xfId="0" applyFont="1" applyFill="1" applyBorder="1" applyAlignment="1">
      <alignment horizontal="center" vertical="center" wrapText="1"/>
    </xf>
    <xf numFmtId="0" fontId="39" fillId="12" borderId="40" xfId="0" applyFont="1" applyFill="1" applyBorder="1" applyAlignment="1">
      <alignment horizontal="center" vertical="center" wrapText="1"/>
    </xf>
    <xf numFmtId="0" fontId="39" fillId="12" borderId="41" xfId="0" applyFont="1" applyFill="1" applyBorder="1" applyAlignment="1">
      <alignment horizontal="center" vertical="center" wrapText="1"/>
    </xf>
    <xf numFmtId="166" fontId="34" fillId="0" borderId="39" xfId="0" applyNumberFormat="1" applyFont="1" applyBorder="1" applyAlignment="1">
      <alignment horizontal="center" vertical="center" wrapText="1"/>
    </xf>
    <xf numFmtId="166" fontId="34" fillId="0" borderId="40" xfId="0" applyNumberFormat="1" applyFont="1" applyBorder="1" applyAlignment="1">
      <alignment horizontal="center" vertical="center" wrapText="1"/>
    </xf>
    <xf numFmtId="166" fontId="34" fillId="0" borderId="41" xfId="0" applyNumberFormat="1" applyFont="1" applyBorder="1" applyAlignment="1">
      <alignment horizontal="center" vertical="center" wrapText="1"/>
    </xf>
    <xf numFmtId="167" fontId="43" fillId="0" borderId="39" xfId="0" applyNumberFormat="1" applyFont="1" applyBorder="1" applyAlignment="1">
      <alignment horizontal="center" vertical="center" wrapText="1"/>
    </xf>
    <xf numFmtId="167" fontId="43" fillId="0" borderId="40" xfId="0" applyNumberFormat="1" applyFont="1" applyBorder="1" applyAlignment="1">
      <alignment horizontal="center" vertical="center" wrapText="1"/>
    </xf>
    <xf numFmtId="167" fontId="43" fillId="0" borderId="41" xfId="0" applyNumberFormat="1" applyFont="1" applyBorder="1" applyAlignment="1">
      <alignment horizontal="center" vertical="center" wrapText="1"/>
    </xf>
    <xf numFmtId="0" fontId="41" fillId="0" borderId="39" xfId="0" applyFont="1" applyBorder="1" applyAlignment="1">
      <alignment horizontal="left" vertical="center" wrapText="1"/>
    </xf>
    <xf numFmtId="0" fontId="41" fillId="0" borderId="41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center"/>
    </xf>
    <xf numFmtId="0" fontId="42" fillId="0" borderId="39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1" fillId="13" borderId="39" xfId="0" applyFont="1" applyFill="1" applyBorder="1" applyAlignment="1">
      <alignment horizontal="left" vertical="center" wrapText="1"/>
    </xf>
    <xf numFmtId="0" fontId="41" fillId="13" borderId="41" xfId="0" applyFont="1" applyFill="1" applyBorder="1" applyAlignment="1">
      <alignment horizontal="left" vertical="center" wrapText="1"/>
    </xf>
    <xf numFmtId="0" fontId="41" fillId="13" borderId="39" xfId="0" applyFont="1" applyFill="1" applyBorder="1" applyAlignment="1">
      <alignment horizontal="center" vertical="center" wrapText="1"/>
    </xf>
    <xf numFmtId="0" fontId="41" fillId="13" borderId="40" xfId="0" applyFont="1" applyFill="1" applyBorder="1" applyAlignment="1">
      <alignment horizontal="center" vertical="center" wrapText="1"/>
    </xf>
    <xf numFmtId="0" fontId="41" fillId="13" borderId="41" xfId="0" applyFont="1" applyFill="1" applyBorder="1" applyAlignment="1">
      <alignment horizontal="center" vertical="center" wrapText="1"/>
    </xf>
    <xf numFmtId="0" fontId="41" fillId="13" borderId="40" xfId="0" applyFont="1" applyFill="1" applyBorder="1" applyAlignment="1">
      <alignment horizontal="left" vertical="center" wrapText="1"/>
    </xf>
    <xf numFmtId="167" fontId="43" fillId="0" borderId="42" xfId="0" applyNumberFormat="1" applyFont="1" applyBorder="1" applyAlignment="1">
      <alignment horizontal="center" vertical="center" wrapText="1"/>
    </xf>
    <xf numFmtId="167" fontId="43" fillId="0" borderId="43" xfId="0" applyNumberFormat="1" applyFont="1" applyBorder="1" applyAlignment="1">
      <alignment horizontal="center" vertical="center" wrapText="1"/>
    </xf>
    <xf numFmtId="167" fontId="43" fillId="0" borderId="44" xfId="0" applyNumberFormat="1" applyFont="1" applyBorder="1" applyAlignment="1">
      <alignment horizontal="center" vertical="center" wrapText="1"/>
    </xf>
    <xf numFmtId="167" fontId="43" fillId="0" borderId="45" xfId="0" applyNumberFormat="1" applyFont="1" applyBorder="1" applyAlignment="1">
      <alignment horizontal="center" vertical="center" wrapText="1"/>
    </xf>
    <xf numFmtId="167" fontId="43" fillId="0" borderId="46" xfId="0" applyNumberFormat="1" applyFont="1" applyBorder="1" applyAlignment="1">
      <alignment horizontal="center" vertical="center" wrapText="1"/>
    </xf>
    <xf numFmtId="167" fontId="43" fillId="0" borderId="47" xfId="0" applyNumberFormat="1" applyFont="1" applyBorder="1" applyAlignment="1">
      <alignment horizontal="center" vertical="center" wrapText="1"/>
    </xf>
    <xf numFmtId="0" fontId="41" fillId="0" borderId="40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168" fontId="43" fillId="0" borderId="39" xfId="0" applyNumberFormat="1" applyFont="1" applyBorder="1" applyAlignment="1">
      <alignment horizontal="center" vertical="center" wrapText="1"/>
    </xf>
    <xf numFmtId="168" fontId="43" fillId="0" borderId="40" xfId="0" applyNumberFormat="1" applyFont="1" applyBorder="1" applyAlignment="1">
      <alignment horizontal="center" vertical="center" wrapText="1"/>
    </xf>
    <xf numFmtId="168" fontId="43" fillId="0" borderId="41" xfId="0" applyNumberFormat="1" applyFont="1" applyBorder="1" applyAlignment="1">
      <alignment horizontal="center" vertical="center" wrapText="1"/>
    </xf>
    <xf numFmtId="169" fontId="43" fillId="0" borderId="39" xfId="0" applyNumberFormat="1" applyFont="1" applyBorder="1" applyAlignment="1">
      <alignment horizontal="center" vertical="center" wrapText="1"/>
    </xf>
    <xf numFmtId="169" fontId="43" fillId="0" borderId="40" xfId="0" applyNumberFormat="1" applyFont="1" applyBorder="1" applyAlignment="1">
      <alignment horizontal="center" vertical="center" wrapText="1"/>
    </xf>
    <xf numFmtId="169" fontId="43" fillId="0" borderId="4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166" fontId="43" fillId="0" borderId="39" xfId="0" applyNumberFormat="1" applyFont="1" applyBorder="1" applyAlignment="1">
      <alignment horizontal="center" vertical="center" wrapText="1"/>
    </xf>
    <xf numFmtId="166" fontId="43" fillId="0" borderId="41" xfId="0" applyNumberFormat="1" applyFont="1" applyBorder="1" applyAlignment="1">
      <alignment horizontal="center" vertical="center" wrapText="1"/>
    </xf>
    <xf numFmtId="0" fontId="46" fillId="0" borderId="39" xfId="0" applyFont="1" applyBorder="1" applyAlignment="1">
      <alignment horizontal="left" vertical="center" wrapText="1"/>
    </xf>
    <xf numFmtId="0" fontId="46" fillId="0" borderId="40" xfId="0" applyFont="1" applyBorder="1" applyAlignment="1">
      <alignment horizontal="left" vertical="center" wrapText="1"/>
    </xf>
    <xf numFmtId="0" fontId="46" fillId="0" borderId="41" xfId="0" applyFont="1" applyBorder="1" applyAlignment="1">
      <alignment horizontal="left" vertical="center" wrapText="1"/>
    </xf>
    <xf numFmtId="166" fontId="43" fillId="0" borderId="42" xfId="0" applyNumberFormat="1" applyFont="1" applyBorder="1" applyAlignment="1">
      <alignment horizontal="center" vertical="center" wrapText="1"/>
    </xf>
    <xf numFmtId="166" fontId="43" fillId="0" borderId="43" xfId="0" applyNumberFormat="1" applyFont="1" applyBorder="1" applyAlignment="1">
      <alignment horizontal="center" vertical="center" wrapText="1"/>
    </xf>
    <xf numFmtId="166" fontId="43" fillId="0" borderId="44" xfId="0" applyNumberFormat="1" applyFont="1" applyBorder="1" applyAlignment="1">
      <alignment horizontal="center" vertical="center" wrapText="1"/>
    </xf>
    <xf numFmtId="166" fontId="43" fillId="0" borderId="45" xfId="0" applyNumberFormat="1" applyFont="1" applyBorder="1" applyAlignment="1">
      <alignment horizontal="center" vertical="center" wrapText="1"/>
    </xf>
    <xf numFmtId="166" fontId="43" fillId="0" borderId="46" xfId="0" applyNumberFormat="1" applyFont="1" applyBorder="1" applyAlignment="1">
      <alignment horizontal="center" vertical="center" wrapText="1"/>
    </xf>
    <xf numFmtId="166" fontId="43" fillId="0" borderId="47" xfId="0" applyNumberFormat="1" applyFont="1" applyBorder="1" applyAlignment="1">
      <alignment horizontal="center" vertical="center" wrapText="1"/>
    </xf>
    <xf numFmtId="0" fontId="41" fillId="12" borderId="39" xfId="0" applyFont="1" applyFill="1" applyBorder="1" applyAlignment="1">
      <alignment horizontal="center" vertical="center" wrapText="1"/>
    </xf>
    <xf numFmtId="0" fontId="41" fillId="12" borderId="41" xfId="0" applyFont="1" applyFill="1" applyBorder="1" applyAlignment="1">
      <alignment horizontal="center" vertical="center" wrapText="1"/>
    </xf>
    <xf numFmtId="0" fontId="41" fillId="12" borderId="40" xfId="0" applyFont="1" applyFill="1" applyBorder="1" applyAlignment="1">
      <alignment horizontal="center" vertical="center" wrapText="1"/>
    </xf>
    <xf numFmtId="0" fontId="42" fillId="0" borderId="4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262" zoomScaleNormal="100" workbookViewId="0">
      <selection activeCell="A192" sqref="A192:F192"/>
    </sheetView>
  </sheetViews>
  <sheetFormatPr defaultRowHeight="12.75"/>
  <cols>
    <col min="1" max="1" width="7.140625" style="203" customWidth="1"/>
    <col min="2" max="2" width="42.5703125" customWidth="1"/>
    <col min="3" max="3" width="7.5703125" customWidth="1"/>
    <col min="4" max="6" width="20.7109375" style="50" customWidth="1"/>
  </cols>
  <sheetData>
    <row r="1" spans="1:6" ht="24" customHeight="1">
      <c r="A1" s="252"/>
      <c r="B1" s="253" t="s">
        <v>440</v>
      </c>
      <c r="C1" s="254"/>
      <c r="D1" s="255"/>
      <c r="E1" s="255"/>
      <c r="F1" s="256"/>
    </row>
    <row r="2" spans="1:6">
      <c r="A2" s="257"/>
      <c r="B2" s="258" t="s">
        <v>441</v>
      </c>
      <c r="C2" s="259"/>
      <c r="D2" s="260"/>
      <c r="E2" s="260"/>
      <c r="F2" s="261"/>
    </row>
    <row r="3" spans="1:6">
      <c r="A3" s="262"/>
      <c r="B3" s="428" t="s">
        <v>442</v>
      </c>
      <c r="C3" s="428"/>
      <c r="D3" s="428"/>
      <c r="E3" s="428"/>
      <c r="F3" s="263"/>
    </row>
    <row r="4" spans="1:6" s="243" customFormat="1" ht="30" customHeight="1">
      <c r="A4" s="196" t="s">
        <v>152</v>
      </c>
      <c r="B4" s="245" t="s">
        <v>482</v>
      </c>
      <c r="C4" s="197" t="s">
        <v>387</v>
      </c>
      <c r="D4" s="202" t="s">
        <v>151</v>
      </c>
      <c r="E4" s="198" t="s">
        <v>975</v>
      </c>
      <c r="F4" s="202" t="s">
        <v>386</v>
      </c>
    </row>
    <row r="5" spans="1:6" ht="14.25">
      <c r="A5" s="46">
        <v>1</v>
      </c>
      <c r="B5" s="11" t="s">
        <v>156</v>
      </c>
      <c r="C5" s="21" t="s">
        <v>154</v>
      </c>
      <c r="D5" s="85">
        <v>265.07</v>
      </c>
      <c r="E5" s="54">
        <f>D5</f>
        <v>265.07</v>
      </c>
      <c r="F5" s="55">
        <f>E5+D5</f>
        <v>530.14</v>
      </c>
    </row>
    <row r="6" spans="1:6" ht="14.25">
      <c r="A6" s="46">
        <v>2</v>
      </c>
      <c r="B6" s="11" t="s">
        <v>157</v>
      </c>
      <c r="C6" s="21" t="s">
        <v>154</v>
      </c>
      <c r="D6" s="85">
        <v>345.29</v>
      </c>
      <c r="E6" s="54">
        <f>D6</f>
        <v>345.29</v>
      </c>
      <c r="F6" s="55">
        <f t="shared" ref="F6:F113" si="0">E6+D6</f>
        <v>690.58</v>
      </c>
    </row>
    <row r="7" spans="1:6" ht="14.25">
      <c r="A7" s="46">
        <v>3</v>
      </c>
      <c r="B7" s="11" t="s">
        <v>158</v>
      </c>
      <c r="C7" s="21" t="s">
        <v>844</v>
      </c>
      <c r="D7" s="85">
        <v>505.83</v>
      </c>
      <c r="E7" s="54">
        <f>D7</f>
        <v>505.83</v>
      </c>
      <c r="F7" s="55">
        <f t="shared" ref="F7:F12" si="1">D7+E7</f>
        <v>1011.66</v>
      </c>
    </row>
    <row r="8" spans="1:6" ht="14.25">
      <c r="A8" s="46">
        <v>4</v>
      </c>
      <c r="B8" s="11" t="s">
        <v>159</v>
      </c>
      <c r="C8" s="21" t="s">
        <v>844</v>
      </c>
      <c r="D8" s="85">
        <v>646.88</v>
      </c>
      <c r="E8" s="85">
        <f>1*D8</f>
        <v>646.88</v>
      </c>
      <c r="F8" s="55">
        <f t="shared" si="1"/>
        <v>1293.76</v>
      </c>
    </row>
    <row r="9" spans="1:6" ht="14.25">
      <c r="A9" s="46">
        <v>5</v>
      </c>
      <c r="B9" s="11" t="s">
        <v>160</v>
      </c>
      <c r="C9" s="21" t="s">
        <v>844</v>
      </c>
      <c r="D9" s="85">
        <v>744.06</v>
      </c>
      <c r="E9" s="85">
        <f>1*D9</f>
        <v>744.06</v>
      </c>
      <c r="F9" s="55">
        <f t="shared" si="1"/>
        <v>1488.12</v>
      </c>
    </row>
    <row r="10" spans="1:6" ht="14.25">
      <c r="A10" s="46">
        <v>6</v>
      </c>
      <c r="B10" s="11" t="s">
        <v>161</v>
      </c>
      <c r="C10" s="21" t="s">
        <v>844</v>
      </c>
      <c r="D10" s="85">
        <v>1043.23</v>
      </c>
      <c r="E10" s="85">
        <f>0.8*D10</f>
        <v>834.58400000000006</v>
      </c>
      <c r="F10" s="55">
        <f t="shared" si="1"/>
        <v>1877.8140000000001</v>
      </c>
    </row>
    <row r="11" spans="1:6" ht="14.25">
      <c r="A11" s="46">
        <v>7</v>
      </c>
      <c r="B11" s="11" t="s">
        <v>162</v>
      </c>
      <c r="C11" s="21" t="s">
        <v>844</v>
      </c>
      <c r="D11" s="85">
        <v>1335.09</v>
      </c>
      <c r="E11" s="85">
        <f>0.8*D11</f>
        <v>1068.0719999999999</v>
      </c>
      <c r="F11" s="55">
        <f t="shared" si="1"/>
        <v>2403.1619999999998</v>
      </c>
    </row>
    <row r="12" spans="1:6" ht="14.25">
      <c r="A12" s="46">
        <v>8</v>
      </c>
      <c r="B12" s="11" t="s">
        <v>163</v>
      </c>
      <c r="C12" s="21" t="s">
        <v>844</v>
      </c>
      <c r="D12" s="85">
        <v>1716.71</v>
      </c>
      <c r="E12" s="85">
        <f>0.8*D12</f>
        <v>1373.3680000000002</v>
      </c>
      <c r="F12" s="55">
        <f t="shared" si="1"/>
        <v>3090.0780000000004</v>
      </c>
    </row>
    <row r="13" spans="1:6">
      <c r="A13" s="131"/>
      <c r="B13" s="43"/>
      <c r="C13" s="26"/>
      <c r="D13" s="56"/>
      <c r="E13" s="56"/>
      <c r="F13" s="57"/>
    </row>
    <row r="14" spans="1:6">
      <c r="A14" s="264"/>
      <c r="B14" s="265" t="s">
        <v>467</v>
      </c>
      <c r="C14" s="266"/>
      <c r="D14" s="260"/>
      <c r="E14" s="260"/>
      <c r="F14" s="261"/>
    </row>
    <row r="15" spans="1:6">
      <c r="A15" s="267"/>
      <c r="B15" s="429" t="s">
        <v>468</v>
      </c>
      <c r="C15" s="429"/>
      <c r="D15" s="429"/>
      <c r="E15" s="429"/>
      <c r="F15" s="263"/>
    </row>
    <row r="16" spans="1:6" ht="14.25">
      <c r="A16" s="196" t="s">
        <v>152</v>
      </c>
      <c r="B16" s="244" t="s">
        <v>482</v>
      </c>
      <c r="C16" s="83" t="s">
        <v>387</v>
      </c>
      <c r="D16" s="52" t="s">
        <v>151</v>
      </c>
      <c r="E16" s="53" t="s">
        <v>975</v>
      </c>
      <c r="F16" s="52" t="s">
        <v>386</v>
      </c>
    </row>
    <row r="17" spans="1:6">
      <c r="A17" s="46">
        <v>9</v>
      </c>
      <c r="B17" s="11" t="s">
        <v>164</v>
      </c>
      <c r="C17" s="21" t="s">
        <v>31</v>
      </c>
      <c r="D17" s="195">
        <v>160.31</v>
      </c>
      <c r="E17" s="54">
        <f>D17*1</f>
        <v>160.31</v>
      </c>
      <c r="F17" s="55">
        <f>D17+E17</f>
        <v>320.62</v>
      </c>
    </row>
    <row r="18" spans="1:6">
      <c r="A18" s="46">
        <v>10</v>
      </c>
      <c r="B18" s="11" t="s">
        <v>165</v>
      </c>
      <c r="C18" s="21" t="s">
        <v>31</v>
      </c>
      <c r="D18" s="85">
        <v>217.29</v>
      </c>
      <c r="E18" s="54">
        <f>D18*1</f>
        <v>217.29</v>
      </c>
      <c r="F18" s="55">
        <f>D18+E18</f>
        <v>434.58</v>
      </c>
    </row>
    <row r="19" spans="1:6">
      <c r="A19" s="46">
        <v>11</v>
      </c>
      <c r="B19" s="11" t="s">
        <v>410</v>
      </c>
      <c r="C19" s="21" t="s">
        <v>31</v>
      </c>
      <c r="D19" s="85">
        <v>234.98</v>
      </c>
      <c r="E19" s="54">
        <f>D19*1</f>
        <v>234.98</v>
      </c>
      <c r="F19" s="55">
        <f>D19+E19</f>
        <v>469.96</v>
      </c>
    </row>
    <row r="20" spans="1:6">
      <c r="A20" s="46">
        <v>12</v>
      </c>
      <c r="B20" s="33" t="s">
        <v>166</v>
      </c>
      <c r="C20" s="30" t="s">
        <v>31</v>
      </c>
      <c r="D20" s="85">
        <v>282.88</v>
      </c>
      <c r="E20" s="54">
        <f>D20*1</f>
        <v>282.88</v>
      </c>
      <c r="F20" s="195">
        <f>D20+E20</f>
        <v>565.76</v>
      </c>
    </row>
    <row r="21" spans="1:6">
      <c r="A21" s="46">
        <v>13</v>
      </c>
      <c r="B21" s="11" t="s">
        <v>167</v>
      </c>
      <c r="C21" s="21" t="s">
        <v>31</v>
      </c>
      <c r="D21" s="85">
        <v>476.1</v>
      </c>
      <c r="E21" s="54">
        <f>D21*0.75</f>
        <v>357.07500000000005</v>
      </c>
      <c r="F21" s="55">
        <f>D21+E21</f>
        <v>833.17500000000007</v>
      </c>
    </row>
    <row r="22" spans="1:6">
      <c r="A22" s="46">
        <v>14</v>
      </c>
      <c r="B22" s="11" t="s">
        <v>168</v>
      </c>
      <c r="C22" s="21" t="s">
        <v>31</v>
      </c>
      <c r="D22" s="85">
        <v>565.75</v>
      </c>
      <c r="E22" s="195">
        <f>0.8*D22</f>
        <v>452.6</v>
      </c>
      <c r="F22" s="55">
        <f t="shared" ref="F22" si="2">D22+E22</f>
        <v>1018.35</v>
      </c>
    </row>
    <row r="23" spans="1:6">
      <c r="A23" s="46">
        <v>15</v>
      </c>
      <c r="B23" s="11" t="s">
        <v>169</v>
      </c>
      <c r="C23" s="21" t="s">
        <v>31</v>
      </c>
      <c r="D23" s="85">
        <v>1679.1</v>
      </c>
      <c r="E23" s="195">
        <f>D23*0.5</f>
        <v>839.55</v>
      </c>
      <c r="F23" s="55">
        <f>D23+E23</f>
        <v>2518.6499999999996</v>
      </c>
    </row>
    <row r="24" spans="1:6">
      <c r="A24" s="46">
        <v>16</v>
      </c>
      <c r="B24" s="11" t="s">
        <v>170</v>
      </c>
      <c r="C24" s="21" t="s">
        <v>31</v>
      </c>
      <c r="D24" s="85">
        <v>2345.06</v>
      </c>
      <c r="E24" s="195">
        <f t="shared" ref="E24" si="3">D24/2</f>
        <v>1172.53</v>
      </c>
      <c r="F24" s="55">
        <f>D24+E24</f>
        <v>3517.59</v>
      </c>
    </row>
    <row r="25" spans="1:6">
      <c r="A25" s="46">
        <v>17</v>
      </c>
      <c r="B25" s="11" t="s">
        <v>171</v>
      </c>
      <c r="C25" s="21" t="s">
        <v>31</v>
      </c>
      <c r="D25" s="85">
        <v>34.33</v>
      </c>
      <c r="E25" s="195">
        <f t="shared" ref="E25:E29" si="4">D25</f>
        <v>34.33</v>
      </c>
      <c r="F25" s="55">
        <f t="shared" ref="F25:F80" si="5">E25+D25</f>
        <v>68.66</v>
      </c>
    </row>
    <row r="26" spans="1:6">
      <c r="A26" s="46">
        <v>18</v>
      </c>
      <c r="B26" s="11" t="s">
        <v>172</v>
      </c>
      <c r="C26" s="21" t="s">
        <v>31</v>
      </c>
      <c r="D26" s="85">
        <v>50.42</v>
      </c>
      <c r="E26" s="195">
        <f t="shared" si="4"/>
        <v>50.42</v>
      </c>
      <c r="F26" s="55">
        <f t="shared" ref="F26:F33" si="6">D26+E26</f>
        <v>100.84</v>
      </c>
    </row>
    <row r="27" spans="1:6">
      <c r="A27" s="46">
        <v>19</v>
      </c>
      <c r="B27" s="11" t="s">
        <v>173</v>
      </c>
      <c r="C27" s="21" t="s">
        <v>31</v>
      </c>
      <c r="D27" s="85">
        <v>76.569999999999993</v>
      </c>
      <c r="E27" s="195">
        <f t="shared" si="4"/>
        <v>76.569999999999993</v>
      </c>
      <c r="F27" s="55">
        <f t="shared" si="6"/>
        <v>153.13999999999999</v>
      </c>
    </row>
    <row r="28" spans="1:6">
      <c r="A28" s="46">
        <v>20</v>
      </c>
      <c r="B28" s="11" t="s">
        <v>174</v>
      </c>
      <c r="C28" s="21" t="s">
        <v>31</v>
      </c>
      <c r="D28" s="85">
        <v>114.96</v>
      </c>
      <c r="E28" s="195">
        <f t="shared" si="4"/>
        <v>114.96</v>
      </c>
      <c r="F28" s="55">
        <f t="shared" si="6"/>
        <v>229.92</v>
      </c>
    </row>
    <row r="29" spans="1:6">
      <c r="A29" s="46">
        <v>21</v>
      </c>
      <c r="B29" s="11" t="s">
        <v>175</v>
      </c>
      <c r="C29" s="21" t="s">
        <v>31</v>
      </c>
      <c r="D29" s="85">
        <v>153.13</v>
      </c>
      <c r="E29" s="195">
        <f t="shared" si="4"/>
        <v>153.13</v>
      </c>
      <c r="F29" s="55">
        <f t="shared" si="6"/>
        <v>306.26</v>
      </c>
    </row>
    <row r="30" spans="1:6">
      <c r="A30" s="46">
        <v>22</v>
      </c>
      <c r="B30" s="11" t="s">
        <v>176</v>
      </c>
      <c r="C30" s="21" t="s">
        <v>31</v>
      </c>
      <c r="D30" s="85">
        <v>229.92</v>
      </c>
      <c r="E30" s="195">
        <f>0.75*D30</f>
        <v>172.44</v>
      </c>
      <c r="F30" s="55">
        <f t="shared" si="6"/>
        <v>402.36</v>
      </c>
    </row>
    <row r="31" spans="1:6">
      <c r="A31" s="46">
        <v>23</v>
      </c>
      <c r="B31" s="11" t="s">
        <v>177</v>
      </c>
      <c r="C31" s="21" t="s">
        <v>31</v>
      </c>
      <c r="D31" s="85">
        <v>423.38</v>
      </c>
      <c r="E31" s="195">
        <f>0.5*D31</f>
        <v>211.69</v>
      </c>
      <c r="F31" s="55">
        <f t="shared" si="6"/>
        <v>635.06999999999994</v>
      </c>
    </row>
    <row r="32" spans="1:6">
      <c r="A32" s="46">
        <v>24</v>
      </c>
      <c r="B32" s="11" t="s">
        <v>178</v>
      </c>
      <c r="C32" s="21" t="s">
        <v>31</v>
      </c>
      <c r="D32" s="85">
        <v>645.12</v>
      </c>
      <c r="E32" s="195">
        <f>0.5*D32</f>
        <v>322.56</v>
      </c>
      <c r="F32" s="55">
        <f t="shared" si="6"/>
        <v>967.68000000000006</v>
      </c>
    </row>
    <row r="33" spans="1:6">
      <c r="A33" s="46">
        <v>25</v>
      </c>
      <c r="B33" s="11" t="s">
        <v>408</v>
      </c>
      <c r="C33" s="21" t="s">
        <v>31</v>
      </c>
      <c r="D33" s="85">
        <v>40.21</v>
      </c>
      <c r="E33" s="54">
        <f>D33</f>
        <v>40.21</v>
      </c>
      <c r="F33" s="55">
        <f t="shared" si="6"/>
        <v>80.42</v>
      </c>
    </row>
    <row r="34" spans="1:6">
      <c r="A34" s="46">
        <v>26</v>
      </c>
      <c r="B34" s="11" t="s">
        <v>409</v>
      </c>
      <c r="C34" s="21" t="s">
        <v>31</v>
      </c>
      <c r="D34" s="85">
        <v>66.760000000000005</v>
      </c>
      <c r="E34" s="54">
        <f t="shared" ref="E34:E44" si="7">D34</f>
        <v>66.760000000000005</v>
      </c>
      <c r="F34" s="55">
        <f>E34+D34</f>
        <v>133.52000000000001</v>
      </c>
    </row>
    <row r="35" spans="1:6">
      <c r="A35" s="46">
        <v>27</v>
      </c>
      <c r="B35" s="11" t="s">
        <v>179</v>
      </c>
      <c r="C35" s="21" t="s">
        <v>31</v>
      </c>
      <c r="D35" s="85">
        <v>32.14</v>
      </c>
      <c r="E35" s="54">
        <f t="shared" si="7"/>
        <v>32.14</v>
      </c>
      <c r="F35" s="55">
        <f>D35+E35</f>
        <v>64.28</v>
      </c>
    </row>
    <row r="36" spans="1:6">
      <c r="A36" s="46">
        <v>28</v>
      </c>
      <c r="B36" s="11" t="s">
        <v>180</v>
      </c>
      <c r="C36" s="21" t="s">
        <v>31</v>
      </c>
      <c r="D36" s="85">
        <v>48.47</v>
      </c>
      <c r="E36" s="54">
        <f t="shared" si="7"/>
        <v>48.47</v>
      </c>
      <c r="F36" s="55">
        <f>D36+E36</f>
        <v>96.94</v>
      </c>
    </row>
    <row r="37" spans="1:6">
      <c r="A37" s="46">
        <v>29</v>
      </c>
      <c r="B37" s="11" t="s">
        <v>181</v>
      </c>
      <c r="C37" s="21" t="s">
        <v>31</v>
      </c>
      <c r="D37" s="85">
        <v>48.47</v>
      </c>
      <c r="E37" s="54">
        <f t="shared" si="7"/>
        <v>48.47</v>
      </c>
      <c r="F37" s="55">
        <f t="shared" ref="F37:F42" si="8">D37+E37</f>
        <v>96.94</v>
      </c>
    </row>
    <row r="38" spans="1:6">
      <c r="A38" s="46">
        <v>30</v>
      </c>
      <c r="B38" s="11" t="s">
        <v>182</v>
      </c>
      <c r="C38" s="21" t="s">
        <v>31</v>
      </c>
      <c r="D38" s="85">
        <v>76.569999999999993</v>
      </c>
      <c r="E38" s="54">
        <f t="shared" si="7"/>
        <v>76.569999999999993</v>
      </c>
      <c r="F38" s="55">
        <f t="shared" si="8"/>
        <v>153.13999999999999</v>
      </c>
    </row>
    <row r="39" spans="1:6">
      <c r="A39" s="46">
        <v>31</v>
      </c>
      <c r="B39" s="11" t="s">
        <v>183</v>
      </c>
      <c r="C39" s="21" t="s">
        <v>31</v>
      </c>
      <c r="D39" s="85">
        <v>83.38</v>
      </c>
      <c r="E39" s="54">
        <f t="shared" si="7"/>
        <v>83.38</v>
      </c>
      <c r="F39" s="55">
        <f t="shared" si="8"/>
        <v>166.76</v>
      </c>
    </row>
    <row r="40" spans="1:6">
      <c r="A40" s="46">
        <v>32</v>
      </c>
      <c r="B40" s="11" t="s">
        <v>184</v>
      </c>
      <c r="C40" s="21" t="s">
        <v>31</v>
      </c>
      <c r="D40" s="85">
        <v>63.4</v>
      </c>
      <c r="E40" s="54">
        <f t="shared" si="7"/>
        <v>63.4</v>
      </c>
      <c r="F40" s="55">
        <f t="shared" si="8"/>
        <v>126.8</v>
      </c>
    </row>
    <row r="41" spans="1:6">
      <c r="A41" s="46">
        <v>33</v>
      </c>
      <c r="B41" s="11" t="s">
        <v>185</v>
      </c>
      <c r="C41" s="21" t="s">
        <v>31</v>
      </c>
      <c r="D41" s="85">
        <v>126.68</v>
      </c>
      <c r="E41" s="54">
        <f t="shared" si="7"/>
        <v>126.68</v>
      </c>
      <c r="F41" s="55">
        <f t="shared" si="8"/>
        <v>253.36</v>
      </c>
    </row>
    <row r="42" spans="1:6">
      <c r="A42" s="46">
        <v>34</v>
      </c>
      <c r="B42" s="11" t="s">
        <v>186</v>
      </c>
      <c r="C42" s="21" t="s">
        <v>31</v>
      </c>
      <c r="D42" s="85">
        <v>144.32</v>
      </c>
      <c r="E42" s="54">
        <f t="shared" si="7"/>
        <v>144.32</v>
      </c>
      <c r="F42" s="55">
        <f t="shared" si="8"/>
        <v>288.64</v>
      </c>
    </row>
    <row r="43" spans="1:6">
      <c r="A43" s="46">
        <v>35</v>
      </c>
      <c r="B43" s="11" t="s">
        <v>187</v>
      </c>
      <c r="C43" s="21" t="s">
        <v>31</v>
      </c>
      <c r="D43" s="85">
        <v>90.7</v>
      </c>
      <c r="E43" s="54">
        <f t="shared" si="7"/>
        <v>90.7</v>
      </c>
      <c r="F43" s="55">
        <f t="shared" si="5"/>
        <v>181.4</v>
      </c>
    </row>
    <row r="44" spans="1:6">
      <c r="A44" s="46">
        <v>36</v>
      </c>
      <c r="B44" s="11" t="s">
        <v>188</v>
      </c>
      <c r="C44" s="21" t="s">
        <v>31</v>
      </c>
      <c r="D44" s="85">
        <v>90.7</v>
      </c>
      <c r="E44" s="54">
        <f t="shared" si="7"/>
        <v>90.7</v>
      </c>
      <c r="F44" s="55">
        <f t="shared" ref="F44:F45" si="9">D44+E44</f>
        <v>181.4</v>
      </c>
    </row>
    <row r="45" spans="1:6">
      <c r="A45" s="46">
        <v>37</v>
      </c>
      <c r="B45" s="11" t="s">
        <v>189</v>
      </c>
      <c r="C45" s="21" t="s">
        <v>31</v>
      </c>
      <c r="D45" s="85">
        <v>241.75</v>
      </c>
      <c r="E45" s="195">
        <f>0.5*D45</f>
        <v>120.875</v>
      </c>
      <c r="F45" s="55">
        <f t="shared" si="9"/>
        <v>362.625</v>
      </c>
    </row>
    <row r="46" spans="1:6">
      <c r="A46" s="46"/>
      <c r="B46" s="11"/>
      <c r="C46" s="38"/>
      <c r="D46" s="85"/>
      <c r="E46" s="54"/>
      <c r="F46" s="55"/>
    </row>
    <row r="47" spans="1:6" ht="14.25">
      <c r="A47" s="196" t="s">
        <v>152</v>
      </c>
      <c r="B47" s="118" t="s">
        <v>482</v>
      </c>
      <c r="C47" s="83" t="s">
        <v>387</v>
      </c>
      <c r="D47" s="52" t="s">
        <v>151</v>
      </c>
      <c r="E47" s="53" t="s">
        <v>975</v>
      </c>
      <c r="F47" s="52" t="s">
        <v>386</v>
      </c>
    </row>
    <row r="48" spans="1:6">
      <c r="A48" s="46">
        <v>38</v>
      </c>
      <c r="B48" s="11" t="s">
        <v>190</v>
      </c>
      <c r="C48" s="21" t="s">
        <v>31</v>
      </c>
      <c r="D48" s="85">
        <v>245.75</v>
      </c>
      <c r="E48" s="195">
        <f>0.5*D48</f>
        <v>122.875</v>
      </c>
      <c r="F48" s="55">
        <f t="shared" si="5"/>
        <v>368.625</v>
      </c>
    </row>
    <row r="49" spans="1:6">
      <c r="A49" s="46">
        <v>39</v>
      </c>
      <c r="B49" s="11" t="s">
        <v>191</v>
      </c>
      <c r="C49" s="21" t="s">
        <v>31</v>
      </c>
      <c r="D49" s="85">
        <v>211.08</v>
      </c>
      <c r="E49" s="195">
        <f t="shared" ref="E49:E58" si="10">0.5*D49</f>
        <v>105.54</v>
      </c>
      <c r="F49" s="55">
        <f t="shared" si="5"/>
        <v>316.62</v>
      </c>
    </row>
    <row r="50" spans="1:6">
      <c r="A50" s="46">
        <v>40</v>
      </c>
      <c r="B50" s="11" t="s">
        <v>192</v>
      </c>
      <c r="C50" s="21" t="s">
        <v>31</v>
      </c>
      <c r="D50" s="85">
        <v>189.23</v>
      </c>
      <c r="E50" s="195">
        <f t="shared" si="10"/>
        <v>94.614999999999995</v>
      </c>
      <c r="F50" s="55">
        <f t="shared" si="5"/>
        <v>283.84499999999997</v>
      </c>
    </row>
    <row r="51" spans="1:6">
      <c r="A51" s="46">
        <v>41</v>
      </c>
      <c r="B51" s="11" t="s">
        <v>193</v>
      </c>
      <c r="C51" s="21" t="s">
        <v>31</v>
      </c>
      <c r="D51" s="85">
        <v>176.7</v>
      </c>
      <c r="E51" s="195">
        <f t="shared" si="10"/>
        <v>88.35</v>
      </c>
      <c r="F51" s="55">
        <f t="shared" si="5"/>
        <v>265.04999999999995</v>
      </c>
    </row>
    <row r="52" spans="1:6">
      <c r="A52" s="46">
        <v>42</v>
      </c>
      <c r="B52" s="11" t="s">
        <v>194</v>
      </c>
      <c r="C52" s="21" t="s">
        <v>31</v>
      </c>
      <c r="D52" s="85">
        <v>548.27</v>
      </c>
      <c r="E52" s="195">
        <f t="shared" si="10"/>
        <v>274.13499999999999</v>
      </c>
      <c r="F52" s="55">
        <f t="shared" si="5"/>
        <v>822.40499999999997</v>
      </c>
    </row>
    <row r="53" spans="1:6">
      <c r="A53" s="46">
        <v>43</v>
      </c>
      <c r="B53" s="11" t="s">
        <v>195</v>
      </c>
      <c r="C53" s="21" t="s">
        <v>31</v>
      </c>
      <c r="D53" s="85">
        <v>516.12</v>
      </c>
      <c r="E53" s="195">
        <f t="shared" si="10"/>
        <v>258.06</v>
      </c>
      <c r="F53" s="55">
        <f t="shared" si="5"/>
        <v>774.18000000000006</v>
      </c>
    </row>
    <row r="54" spans="1:6">
      <c r="A54" s="46">
        <v>44</v>
      </c>
      <c r="B54" s="11" t="s">
        <v>196</v>
      </c>
      <c r="C54" s="21" t="s">
        <v>31</v>
      </c>
      <c r="D54" s="85">
        <v>417.28</v>
      </c>
      <c r="E54" s="195">
        <f t="shared" si="10"/>
        <v>208.64</v>
      </c>
      <c r="F54" s="55">
        <f t="shared" si="5"/>
        <v>625.91999999999996</v>
      </c>
    </row>
    <row r="55" spans="1:6">
      <c r="A55" s="46">
        <v>45</v>
      </c>
      <c r="B55" s="11" t="s">
        <v>197</v>
      </c>
      <c r="C55" s="21" t="s">
        <v>31</v>
      </c>
      <c r="D55" s="85">
        <v>414.88</v>
      </c>
      <c r="E55" s="195">
        <f t="shared" si="10"/>
        <v>207.44</v>
      </c>
      <c r="F55" s="55">
        <f t="shared" si="5"/>
        <v>622.31999999999994</v>
      </c>
    </row>
    <row r="56" spans="1:6">
      <c r="A56" s="46">
        <v>46</v>
      </c>
      <c r="B56" s="11" t="s">
        <v>198</v>
      </c>
      <c r="C56" s="21" t="s">
        <v>31</v>
      </c>
      <c r="D56" s="85">
        <v>420.76</v>
      </c>
      <c r="E56" s="195">
        <f t="shared" si="10"/>
        <v>210.38</v>
      </c>
      <c r="F56" s="55">
        <f t="shared" si="5"/>
        <v>631.14</v>
      </c>
    </row>
    <row r="57" spans="1:6">
      <c r="A57" s="46">
        <v>47</v>
      </c>
      <c r="B57" s="11" t="s">
        <v>199</v>
      </c>
      <c r="C57" s="21" t="s">
        <v>31</v>
      </c>
      <c r="D57" s="85">
        <v>339.56</v>
      </c>
      <c r="E57" s="195">
        <f t="shared" si="10"/>
        <v>169.78</v>
      </c>
      <c r="F57" s="55">
        <f t="shared" si="5"/>
        <v>509.34000000000003</v>
      </c>
    </row>
    <row r="58" spans="1:6">
      <c r="A58" s="46">
        <v>48</v>
      </c>
      <c r="B58" s="11" t="s">
        <v>200</v>
      </c>
      <c r="C58" s="21" t="s">
        <v>31</v>
      </c>
      <c r="D58" s="85">
        <v>528.42999999999995</v>
      </c>
      <c r="E58" s="195">
        <f t="shared" si="10"/>
        <v>264.21499999999997</v>
      </c>
      <c r="F58" s="55">
        <f t="shared" si="5"/>
        <v>792.64499999999998</v>
      </c>
    </row>
    <row r="59" spans="1:6">
      <c r="A59" s="46">
        <v>49</v>
      </c>
      <c r="B59" s="11" t="s">
        <v>201</v>
      </c>
      <c r="C59" s="21" t="s">
        <v>31</v>
      </c>
      <c r="D59" s="85">
        <v>532.42999999999995</v>
      </c>
      <c r="E59" s="195">
        <f>0.5*D59</f>
        <v>266.21499999999997</v>
      </c>
      <c r="F59" s="55">
        <f t="shared" si="5"/>
        <v>798.64499999999998</v>
      </c>
    </row>
    <row r="60" spans="1:6">
      <c r="A60" s="46">
        <v>50</v>
      </c>
      <c r="B60" s="11" t="s">
        <v>202</v>
      </c>
      <c r="C60" s="21" t="s">
        <v>31</v>
      </c>
      <c r="D60" s="85">
        <v>589.87</v>
      </c>
      <c r="E60" s="195">
        <f>0.5*D60</f>
        <v>294.935</v>
      </c>
      <c r="F60" s="55">
        <f t="shared" si="5"/>
        <v>884.80500000000006</v>
      </c>
    </row>
    <row r="61" spans="1:6">
      <c r="A61" s="46">
        <v>51</v>
      </c>
      <c r="B61" s="11" t="s">
        <v>203</v>
      </c>
      <c r="C61" s="21" t="s">
        <v>31</v>
      </c>
      <c r="D61" s="85">
        <v>559.4</v>
      </c>
      <c r="E61" s="195">
        <f t="shared" ref="E61:E64" si="11">0.5*D61</f>
        <v>279.7</v>
      </c>
      <c r="F61" s="55">
        <f t="shared" si="5"/>
        <v>839.09999999999991</v>
      </c>
    </row>
    <row r="62" spans="1:6" ht="15.75" customHeight="1">
      <c r="A62" s="46">
        <v>52</v>
      </c>
      <c r="B62" s="11" t="s">
        <v>204</v>
      </c>
      <c r="C62" s="21" t="s">
        <v>31</v>
      </c>
      <c r="D62" s="85">
        <v>541.29</v>
      </c>
      <c r="E62" s="195">
        <f t="shared" si="11"/>
        <v>270.64499999999998</v>
      </c>
      <c r="F62" s="55">
        <f t="shared" si="5"/>
        <v>811.93499999999995</v>
      </c>
    </row>
    <row r="63" spans="1:6" ht="17.25" customHeight="1">
      <c r="A63" s="46">
        <v>53</v>
      </c>
      <c r="B63" s="11" t="s">
        <v>205</v>
      </c>
      <c r="C63" s="21" t="s">
        <v>31</v>
      </c>
      <c r="D63" s="85">
        <v>286.68</v>
      </c>
      <c r="E63" s="195">
        <f t="shared" si="11"/>
        <v>143.34</v>
      </c>
      <c r="F63" s="55">
        <f t="shared" si="5"/>
        <v>430.02</v>
      </c>
    </row>
    <row r="64" spans="1:6" ht="15.75" customHeight="1">
      <c r="A64" s="46">
        <v>54</v>
      </c>
      <c r="B64" s="11" t="s">
        <v>206</v>
      </c>
      <c r="C64" s="21" t="s">
        <v>31</v>
      </c>
      <c r="D64" s="85">
        <v>469.53</v>
      </c>
      <c r="E64" s="195">
        <f t="shared" si="11"/>
        <v>234.76499999999999</v>
      </c>
      <c r="F64" s="55">
        <f t="shared" si="5"/>
        <v>704.29499999999996</v>
      </c>
    </row>
    <row r="65" spans="1:6">
      <c r="A65" s="46">
        <v>55</v>
      </c>
      <c r="B65" s="11" t="s">
        <v>207</v>
      </c>
      <c r="C65" s="21" t="s">
        <v>31</v>
      </c>
      <c r="D65" s="85">
        <v>28.31</v>
      </c>
      <c r="E65" s="195">
        <f t="shared" ref="E65:E99" si="12">D65</f>
        <v>28.31</v>
      </c>
      <c r="F65" s="55">
        <f t="shared" si="5"/>
        <v>56.62</v>
      </c>
    </row>
    <row r="66" spans="1:6" ht="14.45" customHeight="1">
      <c r="A66" s="46">
        <v>56</v>
      </c>
      <c r="B66" s="11" t="s">
        <v>208</v>
      </c>
      <c r="C66" s="21" t="s">
        <v>31</v>
      </c>
      <c r="D66" s="85">
        <v>36.24</v>
      </c>
      <c r="E66" s="195">
        <f t="shared" si="12"/>
        <v>36.24</v>
      </c>
      <c r="F66" s="55">
        <f t="shared" si="5"/>
        <v>72.48</v>
      </c>
    </row>
    <row r="67" spans="1:6" ht="14.45" customHeight="1">
      <c r="A67" s="46">
        <v>57</v>
      </c>
      <c r="B67" s="11" t="s">
        <v>209</v>
      </c>
      <c r="C67" s="21" t="s">
        <v>31</v>
      </c>
      <c r="D67" s="85">
        <v>60.49</v>
      </c>
      <c r="E67" s="195">
        <f t="shared" si="12"/>
        <v>60.49</v>
      </c>
      <c r="F67" s="55">
        <f t="shared" si="5"/>
        <v>120.98</v>
      </c>
    </row>
    <row r="68" spans="1:6" ht="14.45" customHeight="1">
      <c r="A68" s="46">
        <v>58</v>
      </c>
      <c r="B68" s="11" t="s">
        <v>210</v>
      </c>
      <c r="C68" s="21" t="s">
        <v>31</v>
      </c>
      <c r="D68" s="85">
        <v>86.65</v>
      </c>
      <c r="E68" s="195">
        <f t="shared" si="12"/>
        <v>86.65</v>
      </c>
      <c r="F68" s="55">
        <f t="shared" si="5"/>
        <v>173.3</v>
      </c>
    </row>
    <row r="69" spans="1:6" ht="14.45" customHeight="1">
      <c r="A69" s="46">
        <v>59</v>
      </c>
      <c r="B69" s="11" t="s">
        <v>211</v>
      </c>
      <c r="C69" s="21" t="s">
        <v>31</v>
      </c>
      <c r="D69" s="85">
        <v>55.75</v>
      </c>
      <c r="E69" s="195">
        <f t="shared" si="12"/>
        <v>55.75</v>
      </c>
      <c r="F69" s="55">
        <f t="shared" si="5"/>
        <v>111.5</v>
      </c>
    </row>
    <row r="70" spans="1:6" ht="14.45" customHeight="1">
      <c r="A70" s="46">
        <v>60</v>
      </c>
      <c r="B70" s="11" t="s">
        <v>212</v>
      </c>
      <c r="C70" s="21" t="s">
        <v>31</v>
      </c>
      <c r="D70" s="85">
        <v>171.29</v>
      </c>
      <c r="E70" s="195">
        <f>0.5*D70</f>
        <v>85.644999999999996</v>
      </c>
      <c r="F70" s="55">
        <f t="shared" si="5"/>
        <v>256.935</v>
      </c>
    </row>
    <row r="71" spans="1:6" ht="14.45" customHeight="1">
      <c r="A71" s="46">
        <v>61</v>
      </c>
      <c r="B71" s="11" t="s">
        <v>213</v>
      </c>
      <c r="C71" s="21" t="s">
        <v>31</v>
      </c>
      <c r="D71" s="85">
        <v>669.25</v>
      </c>
      <c r="E71" s="195">
        <f>0.5*D71</f>
        <v>334.625</v>
      </c>
      <c r="F71" s="55">
        <f t="shared" si="5"/>
        <v>1003.875</v>
      </c>
    </row>
    <row r="72" spans="1:6" ht="14.45" customHeight="1">
      <c r="A72" s="46">
        <v>62</v>
      </c>
      <c r="B72" s="11" t="s">
        <v>214</v>
      </c>
      <c r="C72" s="21" t="s">
        <v>31</v>
      </c>
      <c r="D72" s="85">
        <v>443.55</v>
      </c>
      <c r="E72" s="195">
        <f>0.5*D72</f>
        <v>221.77500000000001</v>
      </c>
      <c r="F72" s="55">
        <f t="shared" si="5"/>
        <v>665.32500000000005</v>
      </c>
    </row>
    <row r="73" spans="1:6" ht="14.45" customHeight="1">
      <c r="A73" s="46">
        <v>63</v>
      </c>
      <c r="B73" s="11" t="s">
        <v>215</v>
      </c>
      <c r="C73" s="21" t="s">
        <v>31</v>
      </c>
      <c r="D73" s="85">
        <v>25.69</v>
      </c>
      <c r="E73" s="195">
        <f>0.5*D73</f>
        <v>12.845000000000001</v>
      </c>
      <c r="F73" s="55">
        <f t="shared" si="5"/>
        <v>38.535000000000004</v>
      </c>
    </row>
    <row r="74" spans="1:6" ht="14.45" customHeight="1">
      <c r="A74" s="46">
        <v>64</v>
      </c>
      <c r="B74" s="11" t="s">
        <v>216</v>
      </c>
      <c r="C74" s="21" t="s">
        <v>31</v>
      </c>
      <c r="D74" s="85">
        <v>29.99</v>
      </c>
      <c r="E74" s="195">
        <f t="shared" si="12"/>
        <v>29.99</v>
      </c>
      <c r="F74" s="55">
        <f t="shared" si="5"/>
        <v>59.98</v>
      </c>
    </row>
    <row r="75" spans="1:6" ht="14.45" customHeight="1">
      <c r="A75" s="46">
        <v>65</v>
      </c>
      <c r="B75" s="11" t="s">
        <v>217</v>
      </c>
      <c r="C75" s="21" t="s">
        <v>31</v>
      </c>
      <c r="D75" s="85">
        <v>40.54</v>
      </c>
      <c r="E75" s="195">
        <f t="shared" si="12"/>
        <v>40.54</v>
      </c>
      <c r="F75" s="55">
        <f t="shared" si="5"/>
        <v>81.08</v>
      </c>
    </row>
    <row r="76" spans="1:6" ht="14.45" customHeight="1">
      <c r="A76" s="46">
        <v>66</v>
      </c>
      <c r="B76" s="11" t="s">
        <v>218</v>
      </c>
      <c r="C76" s="21" t="s">
        <v>31</v>
      </c>
      <c r="D76" s="85">
        <v>79.38</v>
      </c>
      <c r="E76" s="195">
        <f t="shared" si="12"/>
        <v>79.38</v>
      </c>
      <c r="F76" s="55">
        <f t="shared" si="5"/>
        <v>158.76</v>
      </c>
    </row>
    <row r="77" spans="1:6" ht="14.45" customHeight="1">
      <c r="A77" s="46">
        <v>67</v>
      </c>
      <c r="B77" s="11" t="s">
        <v>219</v>
      </c>
      <c r="C77" s="21" t="s">
        <v>31</v>
      </c>
      <c r="D77" s="85">
        <v>103.2</v>
      </c>
      <c r="E77" s="195">
        <f t="shared" si="12"/>
        <v>103.2</v>
      </c>
      <c r="F77" s="55">
        <f t="shared" si="5"/>
        <v>206.4</v>
      </c>
    </row>
    <row r="78" spans="1:6" ht="14.45" customHeight="1">
      <c r="A78" s="46">
        <v>68</v>
      </c>
      <c r="B78" s="11" t="s">
        <v>220</v>
      </c>
      <c r="C78" s="21" t="s">
        <v>31</v>
      </c>
      <c r="D78" s="85">
        <v>186.3</v>
      </c>
      <c r="E78" s="195">
        <f>0.5*D78</f>
        <v>93.15</v>
      </c>
      <c r="F78" s="55">
        <f t="shared" si="5"/>
        <v>279.45000000000005</v>
      </c>
    </row>
    <row r="79" spans="1:6" ht="14.45" customHeight="1">
      <c r="A79" s="46">
        <v>69</v>
      </c>
      <c r="B79" s="11" t="s">
        <v>221</v>
      </c>
      <c r="C79" s="21" t="s">
        <v>31</v>
      </c>
      <c r="D79" s="85">
        <v>213.6</v>
      </c>
      <c r="E79" s="195">
        <f>0.5*D79</f>
        <v>106.8</v>
      </c>
      <c r="F79" s="55">
        <f t="shared" si="5"/>
        <v>320.39999999999998</v>
      </c>
    </row>
    <row r="80" spans="1:6" ht="14.45" customHeight="1">
      <c r="A80" s="46">
        <v>70</v>
      </c>
      <c r="B80" s="11" t="s">
        <v>222</v>
      </c>
      <c r="C80" s="21" t="s">
        <v>31</v>
      </c>
      <c r="D80" s="85">
        <v>299.06</v>
      </c>
      <c r="E80" s="195">
        <f>0.5*D80</f>
        <v>149.53</v>
      </c>
      <c r="F80" s="55">
        <f t="shared" si="5"/>
        <v>448.59000000000003</v>
      </c>
    </row>
    <row r="81" spans="1:6" ht="14.45" customHeight="1">
      <c r="A81" s="204"/>
      <c r="B81" s="122"/>
      <c r="C81" s="122"/>
      <c r="D81" s="123"/>
      <c r="E81" s="54"/>
      <c r="F81" s="123"/>
    </row>
    <row r="82" spans="1:6" ht="14.45" customHeight="1">
      <c r="A82" s="196" t="s">
        <v>152</v>
      </c>
      <c r="B82" s="118" t="s">
        <v>482</v>
      </c>
      <c r="C82" s="83" t="s">
        <v>387</v>
      </c>
      <c r="D82" s="52" t="s">
        <v>151</v>
      </c>
      <c r="E82" s="53" t="s">
        <v>975</v>
      </c>
      <c r="F82" s="52" t="s">
        <v>386</v>
      </c>
    </row>
    <row r="83" spans="1:6" ht="14.45" customHeight="1">
      <c r="A83" s="46">
        <v>71</v>
      </c>
      <c r="B83" s="11" t="s">
        <v>223</v>
      </c>
      <c r="C83" s="21" t="s">
        <v>31</v>
      </c>
      <c r="D83" s="85">
        <v>28.31</v>
      </c>
      <c r="E83" s="54">
        <f t="shared" si="12"/>
        <v>28.31</v>
      </c>
      <c r="F83" s="55">
        <f t="shared" ref="F83:F102" si="13">E83+D83</f>
        <v>56.62</v>
      </c>
    </row>
    <row r="84" spans="1:6" ht="14.45" customHeight="1">
      <c r="A84" s="46">
        <v>72</v>
      </c>
      <c r="B84" s="11" t="s">
        <v>224</v>
      </c>
      <c r="C84" s="21" t="s">
        <v>31</v>
      </c>
      <c r="D84" s="85">
        <v>38.39</v>
      </c>
      <c r="E84" s="54">
        <f t="shared" si="12"/>
        <v>38.39</v>
      </c>
      <c r="F84" s="55">
        <f t="shared" si="13"/>
        <v>76.78</v>
      </c>
    </row>
    <row r="85" spans="1:6" ht="14.45" customHeight="1">
      <c r="A85" s="46">
        <v>73</v>
      </c>
      <c r="B85" s="11" t="s">
        <v>225</v>
      </c>
      <c r="C85" s="21" t="s">
        <v>31</v>
      </c>
      <c r="D85" s="85">
        <v>54.46</v>
      </c>
      <c r="E85" s="54">
        <f t="shared" si="12"/>
        <v>54.46</v>
      </c>
      <c r="F85" s="55">
        <f t="shared" si="13"/>
        <v>108.92</v>
      </c>
    </row>
    <row r="86" spans="1:6" ht="14.45" customHeight="1">
      <c r="A86" s="46">
        <v>74</v>
      </c>
      <c r="B86" s="11" t="s">
        <v>226</v>
      </c>
      <c r="C86" s="21" t="s">
        <v>31</v>
      </c>
      <c r="D86" s="85">
        <v>78.72</v>
      </c>
      <c r="E86" s="54">
        <f t="shared" si="12"/>
        <v>78.72</v>
      </c>
      <c r="F86" s="55">
        <f t="shared" si="13"/>
        <v>157.44</v>
      </c>
    </row>
    <row r="87" spans="1:6" ht="14.45" customHeight="1">
      <c r="A87" s="46">
        <v>75</v>
      </c>
      <c r="B87" s="11" t="s">
        <v>227</v>
      </c>
      <c r="C87" s="21" t="s">
        <v>31</v>
      </c>
      <c r="D87" s="85">
        <v>108.96</v>
      </c>
      <c r="E87" s="54">
        <f t="shared" si="12"/>
        <v>108.96</v>
      </c>
      <c r="F87" s="55">
        <f t="shared" si="13"/>
        <v>217.92</v>
      </c>
    </row>
    <row r="88" spans="1:6" ht="14.45" customHeight="1">
      <c r="A88" s="46">
        <v>76</v>
      </c>
      <c r="B88" s="11" t="s">
        <v>228</v>
      </c>
      <c r="C88" s="21" t="s">
        <v>31</v>
      </c>
      <c r="D88" s="85">
        <v>149.30000000000001</v>
      </c>
      <c r="E88" s="195">
        <f>0.5*D88</f>
        <v>74.650000000000006</v>
      </c>
      <c r="F88" s="55">
        <f t="shared" si="13"/>
        <v>223.95000000000002</v>
      </c>
    </row>
    <row r="89" spans="1:6" ht="14.45" customHeight="1">
      <c r="A89" s="46">
        <v>77</v>
      </c>
      <c r="B89" s="11" t="s">
        <v>229</v>
      </c>
      <c r="C89" s="21" t="s">
        <v>31</v>
      </c>
      <c r="D89" s="85">
        <v>262.11</v>
      </c>
      <c r="E89" s="195">
        <f>0.5*D89</f>
        <v>131.05500000000001</v>
      </c>
      <c r="F89" s="55">
        <f t="shared" si="13"/>
        <v>393.16500000000002</v>
      </c>
    </row>
    <row r="90" spans="1:6" ht="14.45" customHeight="1">
      <c r="A90" s="46">
        <v>78</v>
      </c>
      <c r="B90" s="11" t="s">
        <v>230</v>
      </c>
      <c r="C90" s="21" t="s">
        <v>31</v>
      </c>
      <c r="D90" s="85">
        <v>443.55</v>
      </c>
      <c r="E90" s="195">
        <f>0.5*D90</f>
        <v>221.77500000000001</v>
      </c>
      <c r="F90" s="55">
        <f t="shared" si="13"/>
        <v>665.32500000000005</v>
      </c>
    </row>
    <row r="91" spans="1:6" ht="14.45" customHeight="1">
      <c r="A91" s="46">
        <v>79</v>
      </c>
      <c r="B91" s="11" t="s">
        <v>231</v>
      </c>
      <c r="C91" s="21" t="s">
        <v>31</v>
      </c>
      <c r="D91" s="85">
        <v>44.38</v>
      </c>
      <c r="E91" s="195">
        <f t="shared" si="12"/>
        <v>44.38</v>
      </c>
      <c r="F91" s="55">
        <f t="shared" si="13"/>
        <v>88.76</v>
      </c>
    </row>
    <row r="92" spans="1:6" ht="14.45" customHeight="1">
      <c r="A92" s="46">
        <v>80</v>
      </c>
      <c r="B92" s="11" t="s">
        <v>232</v>
      </c>
      <c r="C92" s="21" t="s">
        <v>27</v>
      </c>
      <c r="D92" s="85">
        <v>62.39</v>
      </c>
      <c r="E92" s="195">
        <f t="shared" si="12"/>
        <v>62.39</v>
      </c>
      <c r="F92" s="55">
        <f t="shared" si="13"/>
        <v>124.78</v>
      </c>
    </row>
    <row r="93" spans="1:6" ht="14.45" customHeight="1">
      <c r="A93" s="46">
        <v>81</v>
      </c>
      <c r="B93" s="11" t="s">
        <v>233</v>
      </c>
      <c r="C93" s="21" t="s">
        <v>31</v>
      </c>
      <c r="D93" s="85">
        <v>98.88</v>
      </c>
      <c r="E93" s="195">
        <f t="shared" si="12"/>
        <v>98.88</v>
      </c>
      <c r="F93" s="55">
        <f t="shared" si="13"/>
        <v>197.76</v>
      </c>
    </row>
    <row r="94" spans="1:6">
      <c r="A94" s="46">
        <v>82</v>
      </c>
      <c r="B94" s="11" t="s">
        <v>234</v>
      </c>
      <c r="C94" s="21" t="s">
        <v>31</v>
      </c>
      <c r="D94" s="85">
        <v>149.30000000000001</v>
      </c>
      <c r="E94" s="195">
        <f t="shared" si="12"/>
        <v>149.30000000000001</v>
      </c>
      <c r="F94" s="55">
        <f t="shared" si="13"/>
        <v>298.60000000000002</v>
      </c>
    </row>
    <row r="95" spans="1:6">
      <c r="A95" s="46">
        <v>83</v>
      </c>
      <c r="B95" s="11" t="s">
        <v>235</v>
      </c>
      <c r="C95" s="21" t="s">
        <v>31</v>
      </c>
      <c r="D95" s="85">
        <v>191.53</v>
      </c>
      <c r="E95" s="195">
        <f t="shared" si="12"/>
        <v>191.53</v>
      </c>
      <c r="F95" s="55">
        <f t="shared" si="13"/>
        <v>383.06</v>
      </c>
    </row>
    <row r="96" spans="1:6">
      <c r="A96" s="46">
        <v>84</v>
      </c>
      <c r="B96" s="11" t="s">
        <v>236</v>
      </c>
      <c r="C96" s="21" t="s">
        <v>31</v>
      </c>
      <c r="D96" s="85">
        <v>288.26</v>
      </c>
      <c r="E96" s="195">
        <f>0.8*D96</f>
        <v>230.608</v>
      </c>
      <c r="F96" s="55">
        <f t="shared" si="13"/>
        <v>518.86799999999994</v>
      </c>
    </row>
    <row r="97" spans="1:6">
      <c r="A97" s="46">
        <v>85</v>
      </c>
      <c r="B97" s="11" t="s">
        <v>237</v>
      </c>
      <c r="C97" s="21" t="s">
        <v>31</v>
      </c>
      <c r="D97" s="85">
        <v>645.12</v>
      </c>
      <c r="E97" s="195">
        <f>0.5*D97</f>
        <v>322.56</v>
      </c>
      <c r="F97" s="55">
        <f t="shared" si="13"/>
        <v>967.68000000000006</v>
      </c>
    </row>
    <row r="98" spans="1:6">
      <c r="A98" s="46">
        <v>86</v>
      </c>
      <c r="B98" s="11" t="s">
        <v>238</v>
      </c>
      <c r="C98" s="21" t="s">
        <v>31</v>
      </c>
      <c r="D98" s="85">
        <v>1513.94</v>
      </c>
      <c r="E98" s="195">
        <f>0.5*D98</f>
        <v>756.97</v>
      </c>
      <c r="F98" s="55">
        <f t="shared" si="13"/>
        <v>2270.91</v>
      </c>
    </row>
    <row r="99" spans="1:6">
      <c r="A99" s="46">
        <v>87</v>
      </c>
      <c r="B99" s="184" t="s">
        <v>411</v>
      </c>
      <c r="C99" s="21"/>
      <c r="D99" s="85">
        <v>1360.2</v>
      </c>
      <c r="E99" s="195">
        <f t="shared" si="12"/>
        <v>1360.2</v>
      </c>
      <c r="F99" s="55">
        <f t="shared" si="13"/>
        <v>2720.4</v>
      </c>
    </row>
    <row r="100" spans="1:6">
      <c r="A100" s="46">
        <v>88</v>
      </c>
      <c r="B100" s="184" t="s">
        <v>239</v>
      </c>
      <c r="C100" s="21"/>
      <c r="D100" s="85">
        <v>2042.3</v>
      </c>
      <c r="E100" s="195">
        <f>0.5*D100</f>
        <v>1021.15</v>
      </c>
      <c r="F100" s="55">
        <f t="shared" si="13"/>
        <v>3063.45</v>
      </c>
    </row>
    <row r="101" spans="1:6">
      <c r="A101" s="46">
        <v>89</v>
      </c>
      <c r="B101" s="184" t="s">
        <v>240</v>
      </c>
      <c r="C101" s="21"/>
      <c r="D101" s="85">
        <v>3038</v>
      </c>
      <c r="E101" s="195">
        <f>0.5*D101</f>
        <v>1519</v>
      </c>
      <c r="F101" s="55">
        <f t="shared" si="13"/>
        <v>4557</v>
      </c>
    </row>
    <row r="102" spans="1:6">
      <c r="A102" s="46">
        <v>90</v>
      </c>
      <c r="B102" s="184" t="s">
        <v>241</v>
      </c>
      <c r="C102" s="21"/>
      <c r="D102" s="85">
        <v>5833</v>
      </c>
      <c r="E102" s="195">
        <f>0.5*D102</f>
        <v>2916.5</v>
      </c>
      <c r="F102" s="55">
        <f t="shared" si="13"/>
        <v>8749.5</v>
      </c>
    </row>
    <row r="103" spans="1:6">
      <c r="A103" s="131"/>
      <c r="B103" s="185"/>
      <c r="C103" s="26"/>
      <c r="D103" s="212"/>
      <c r="E103" s="212"/>
      <c r="F103" s="57"/>
    </row>
    <row r="104" spans="1:6">
      <c r="A104" s="264"/>
      <c r="B104" s="265" t="s">
        <v>469</v>
      </c>
      <c r="C104" s="266"/>
      <c r="D104" s="260"/>
      <c r="E104" s="260"/>
      <c r="F104" s="261"/>
    </row>
    <row r="105" spans="1:6">
      <c r="A105" s="267"/>
      <c r="B105" s="249" t="s">
        <v>470</v>
      </c>
      <c r="C105" s="268"/>
      <c r="D105" s="269"/>
      <c r="E105" s="269"/>
      <c r="F105" s="263"/>
    </row>
    <row r="106" spans="1:6" ht="14.25">
      <c r="A106" s="196" t="s">
        <v>152</v>
      </c>
      <c r="B106" s="118" t="s">
        <v>482</v>
      </c>
      <c r="C106" s="83" t="s">
        <v>387</v>
      </c>
      <c r="D106" s="52" t="s">
        <v>151</v>
      </c>
      <c r="E106" s="53" t="s">
        <v>975</v>
      </c>
      <c r="F106" s="52" t="s">
        <v>386</v>
      </c>
    </row>
    <row r="107" spans="1:6">
      <c r="A107" s="46">
        <v>91</v>
      </c>
      <c r="B107" s="11" t="s">
        <v>242</v>
      </c>
      <c r="C107" s="21" t="s">
        <v>31</v>
      </c>
      <c r="D107" s="85">
        <v>455.59</v>
      </c>
      <c r="E107" s="54">
        <f>D107</f>
        <v>455.59</v>
      </c>
      <c r="F107" s="55">
        <f t="shared" si="0"/>
        <v>911.18</v>
      </c>
    </row>
    <row r="108" spans="1:6">
      <c r="A108" s="46">
        <v>92</v>
      </c>
      <c r="B108" s="11" t="s">
        <v>243</v>
      </c>
      <c r="C108" s="21" t="s">
        <v>31</v>
      </c>
      <c r="D108" s="85">
        <v>496.08</v>
      </c>
      <c r="E108" s="54">
        <f t="shared" ref="E108:E109" si="14">D108</f>
        <v>496.08</v>
      </c>
      <c r="F108" s="55">
        <f t="shared" si="0"/>
        <v>992.16</v>
      </c>
    </row>
    <row r="109" spans="1:6">
      <c r="A109" s="46">
        <v>93</v>
      </c>
      <c r="B109" s="11" t="s">
        <v>244</v>
      </c>
      <c r="C109" s="21" t="s">
        <v>31</v>
      </c>
      <c r="D109" s="85">
        <v>660.61</v>
      </c>
      <c r="E109" s="54">
        <f t="shared" si="14"/>
        <v>660.61</v>
      </c>
      <c r="F109" s="55">
        <f t="shared" si="0"/>
        <v>1321.22</v>
      </c>
    </row>
    <row r="110" spans="1:6">
      <c r="A110" s="46">
        <v>94</v>
      </c>
      <c r="B110" s="11" t="s">
        <v>245</v>
      </c>
      <c r="C110" s="21" t="s">
        <v>31</v>
      </c>
      <c r="D110" s="85">
        <v>1013.47</v>
      </c>
      <c r="E110" s="54">
        <f>0.9*D110</f>
        <v>912.12300000000005</v>
      </c>
      <c r="F110" s="55">
        <f t="shared" si="0"/>
        <v>1925.5930000000001</v>
      </c>
    </row>
    <row r="111" spans="1:6">
      <c r="A111" s="46">
        <v>95</v>
      </c>
      <c r="B111" s="11" t="s">
        <v>246</v>
      </c>
      <c r="C111" s="21" t="s">
        <v>31</v>
      </c>
      <c r="D111" s="85">
        <v>1381.41</v>
      </c>
      <c r="E111" s="195">
        <f>0.75*D111</f>
        <v>1036.0575000000001</v>
      </c>
      <c r="F111" s="55">
        <f t="shared" si="0"/>
        <v>2417.4675000000002</v>
      </c>
    </row>
    <row r="112" spans="1:6" ht="12" customHeight="1">
      <c r="A112" s="46">
        <v>96</v>
      </c>
      <c r="B112" s="11" t="s">
        <v>247</v>
      </c>
      <c r="C112" s="21" t="s">
        <v>31</v>
      </c>
      <c r="D112" s="85">
        <v>2326.13</v>
      </c>
      <c r="E112" s="195">
        <f>0.5*D112</f>
        <v>1163.0650000000001</v>
      </c>
      <c r="F112" s="55">
        <f t="shared" si="0"/>
        <v>3489.1950000000002</v>
      </c>
    </row>
    <row r="113" spans="1:6">
      <c r="A113" s="46">
        <v>97</v>
      </c>
      <c r="B113" s="11" t="s">
        <v>248</v>
      </c>
      <c r="C113" s="21" t="s">
        <v>31</v>
      </c>
      <c r="D113" s="85">
        <v>3683.42</v>
      </c>
      <c r="E113" s="195">
        <f>0.5*D113</f>
        <v>1841.71</v>
      </c>
      <c r="F113" s="55">
        <f t="shared" si="0"/>
        <v>5525.13</v>
      </c>
    </row>
    <row r="114" spans="1:6" ht="14.25">
      <c r="A114" s="196" t="s">
        <v>152</v>
      </c>
      <c r="B114" s="118" t="s">
        <v>482</v>
      </c>
      <c r="C114" s="83" t="s">
        <v>387</v>
      </c>
      <c r="D114" s="52" t="s">
        <v>151</v>
      </c>
      <c r="E114" s="53" t="s">
        <v>975</v>
      </c>
      <c r="F114" s="52" t="s">
        <v>386</v>
      </c>
    </row>
    <row r="115" spans="1:6">
      <c r="A115" s="46">
        <v>98</v>
      </c>
      <c r="B115" s="11" t="s">
        <v>249</v>
      </c>
      <c r="C115" s="21" t="s">
        <v>31</v>
      </c>
      <c r="D115" s="85">
        <v>363.29</v>
      </c>
      <c r="E115" s="54">
        <f>D115</f>
        <v>363.29</v>
      </c>
      <c r="F115" s="55">
        <f t="shared" ref="F115:F125" si="15">E115+D115</f>
        <v>726.58</v>
      </c>
    </row>
    <row r="116" spans="1:6">
      <c r="A116" s="46">
        <v>99</v>
      </c>
      <c r="B116" s="11" t="s">
        <v>250</v>
      </c>
      <c r="C116" s="21" t="s">
        <v>31</v>
      </c>
      <c r="D116" s="85">
        <v>513.88</v>
      </c>
      <c r="E116" s="54">
        <f t="shared" ref="E116:E125" si="16">D116</f>
        <v>513.88</v>
      </c>
      <c r="F116" s="55">
        <f t="shared" si="15"/>
        <v>1027.76</v>
      </c>
    </row>
    <row r="117" spans="1:6">
      <c r="A117" s="46">
        <v>100</v>
      </c>
      <c r="B117" s="11" t="s">
        <v>251</v>
      </c>
      <c r="C117" s="21" t="s">
        <v>31</v>
      </c>
      <c r="D117" s="85">
        <v>862.1</v>
      </c>
      <c r="E117" s="54">
        <f>D117/2</f>
        <v>431.05</v>
      </c>
      <c r="F117" s="55">
        <f t="shared" si="15"/>
        <v>1293.1500000000001</v>
      </c>
    </row>
    <row r="118" spans="1:6" ht="12.75" customHeight="1">
      <c r="A118" s="46">
        <v>101</v>
      </c>
      <c r="B118" s="11" t="s">
        <v>252</v>
      </c>
      <c r="C118" s="21" t="s">
        <v>31</v>
      </c>
      <c r="D118" s="85">
        <v>1411.74</v>
      </c>
      <c r="E118" s="195">
        <f>0.75*D118</f>
        <v>1058.8050000000001</v>
      </c>
      <c r="F118" s="55">
        <f t="shared" si="15"/>
        <v>2470.5450000000001</v>
      </c>
    </row>
    <row r="119" spans="1:6">
      <c r="A119" s="46">
        <v>102</v>
      </c>
      <c r="B119" s="11" t="s">
        <v>253</v>
      </c>
      <c r="C119" s="21" t="s">
        <v>31</v>
      </c>
      <c r="D119" s="85">
        <v>2371.39</v>
      </c>
      <c r="E119" s="195">
        <f>D119/2</f>
        <v>1185.6949999999999</v>
      </c>
      <c r="F119" s="55">
        <f t="shared" si="15"/>
        <v>3557.085</v>
      </c>
    </row>
    <row r="120" spans="1:6">
      <c r="A120" s="46">
        <v>103</v>
      </c>
      <c r="B120" s="11" t="s">
        <v>254</v>
      </c>
      <c r="C120" s="21" t="s">
        <v>31</v>
      </c>
      <c r="D120" s="85">
        <v>3585.82</v>
      </c>
      <c r="E120" s="195">
        <f t="shared" ref="E120:E122" si="17">D120/2</f>
        <v>1792.91</v>
      </c>
      <c r="F120" s="55">
        <f t="shared" si="15"/>
        <v>5378.7300000000005</v>
      </c>
    </row>
    <row r="121" spans="1:6">
      <c r="A121" s="46">
        <v>104</v>
      </c>
      <c r="B121" s="11" t="s">
        <v>255</v>
      </c>
      <c r="C121" s="21" t="s">
        <v>31</v>
      </c>
      <c r="D121" s="85">
        <v>7651.64</v>
      </c>
      <c r="E121" s="195">
        <f t="shared" si="17"/>
        <v>3825.82</v>
      </c>
      <c r="F121" s="55">
        <f t="shared" si="15"/>
        <v>11477.460000000001</v>
      </c>
    </row>
    <row r="122" spans="1:6">
      <c r="A122" s="46">
        <v>105</v>
      </c>
      <c r="B122" s="11" t="s">
        <v>256</v>
      </c>
      <c r="C122" s="21" t="s">
        <v>31</v>
      </c>
      <c r="D122" s="85">
        <v>10522.18</v>
      </c>
      <c r="E122" s="195">
        <f t="shared" si="17"/>
        <v>5261.09</v>
      </c>
      <c r="F122" s="55">
        <f t="shared" si="15"/>
        <v>15783.27</v>
      </c>
    </row>
    <row r="123" spans="1:6">
      <c r="A123" s="46">
        <v>106</v>
      </c>
      <c r="B123" s="96" t="s">
        <v>472</v>
      </c>
      <c r="C123" s="21" t="s">
        <v>31</v>
      </c>
      <c r="D123" s="85">
        <v>18228</v>
      </c>
      <c r="E123" s="195">
        <f>18228*0.3</f>
        <v>5468.4</v>
      </c>
      <c r="F123" s="55">
        <f t="shared" si="15"/>
        <v>23696.400000000001</v>
      </c>
    </row>
    <row r="124" spans="1:6">
      <c r="A124" s="46">
        <v>107</v>
      </c>
      <c r="B124" s="11" t="s">
        <v>257</v>
      </c>
      <c r="C124" s="21" t="s">
        <v>31</v>
      </c>
      <c r="D124" s="85">
        <v>367.8</v>
      </c>
      <c r="E124" s="195">
        <f t="shared" si="16"/>
        <v>367.8</v>
      </c>
      <c r="F124" s="55">
        <f t="shared" si="15"/>
        <v>735.6</v>
      </c>
    </row>
    <row r="125" spans="1:6">
      <c r="A125" s="46">
        <v>108</v>
      </c>
      <c r="B125" s="11" t="s">
        <v>258</v>
      </c>
      <c r="C125" s="21" t="s">
        <v>31</v>
      </c>
      <c r="D125" s="85">
        <v>519.35</v>
      </c>
      <c r="E125" s="54">
        <f t="shared" si="16"/>
        <v>519.35</v>
      </c>
      <c r="F125" s="55">
        <f t="shared" si="15"/>
        <v>1038.7</v>
      </c>
    </row>
    <row r="126" spans="1:6" ht="15.75" customHeight="1">
      <c r="A126" s="46"/>
      <c r="B126" s="258" t="s">
        <v>443</v>
      </c>
      <c r="C126" s="259"/>
      <c r="D126" s="260"/>
      <c r="E126" s="260"/>
      <c r="F126" s="55"/>
    </row>
    <row r="127" spans="1:6" ht="14.25" customHeight="1">
      <c r="A127" s="46"/>
      <c r="B127" s="428" t="s">
        <v>444</v>
      </c>
      <c r="C127" s="428"/>
      <c r="D127" s="428"/>
      <c r="E127" s="428"/>
      <c r="F127" s="55"/>
    </row>
    <row r="128" spans="1:6" ht="15.75" customHeight="1">
      <c r="A128" s="46"/>
      <c r="B128" s="96" t="s">
        <v>412</v>
      </c>
      <c r="C128" s="97"/>
      <c r="D128" s="54"/>
      <c r="E128" s="54"/>
      <c r="F128" s="55"/>
    </row>
    <row r="129" spans="1:6" ht="15.75" customHeight="1">
      <c r="A129" s="196" t="s">
        <v>152</v>
      </c>
      <c r="B129" s="118" t="s">
        <v>482</v>
      </c>
      <c r="C129" s="83" t="s">
        <v>387</v>
      </c>
      <c r="D129" s="52" t="s">
        <v>151</v>
      </c>
      <c r="E129" s="53" t="s">
        <v>975</v>
      </c>
      <c r="F129" s="52" t="s">
        <v>386</v>
      </c>
    </row>
    <row r="130" spans="1:6" ht="14.25">
      <c r="A130" s="224">
        <v>109</v>
      </c>
      <c r="B130" s="174" t="s">
        <v>845</v>
      </c>
      <c r="C130" s="175"/>
      <c r="D130" s="242">
        <v>374.56</v>
      </c>
      <c r="E130" s="177">
        <f>D130</f>
        <v>374.56</v>
      </c>
      <c r="F130" s="176">
        <f>D130+E130</f>
        <v>749.12</v>
      </c>
    </row>
    <row r="131" spans="1:6" ht="14.25">
      <c r="A131" s="224">
        <v>110</v>
      </c>
      <c r="B131" s="178" t="s">
        <v>846</v>
      </c>
      <c r="C131" s="175"/>
      <c r="D131" s="242">
        <v>560.89</v>
      </c>
      <c r="E131" s="177">
        <f>D131</f>
        <v>560.89</v>
      </c>
      <c r="F131" s="176">
        <f t="shared" ref="F131:F135" si="18">D131+E131</f>
        <v>1121.78</v>
      </c>
    </row>
    <row r="132" spans="1:6" ht="14.25">
      <c r="A132" s="224">
        <v>111</v>
      </c>
      <c r="B132" s="178">
        <v>1</v>
      </c>
      <c r="C132" s="175"/>
      <c r="D132" s="242">
        <v>967.66</v>
      </c>
      <c r="E132" s="179">
        <f>D132</f>
        <v>967.66</v>
      </c>
      <c r="F132" s="176">
        <f t="shared" si="18"/>
        <v>1935.32</v>
      </c>
    </row>
    <row r="133" spans="1:6">
      <c r="A133" s="224">
        <v>112</v>
      </c>
      <c r="B133" s="180" t="s">
        <v>847</v>
      </c>
      <c r="C133" s="21" t="s">
        <v>31</v>
      </c>
      <c r="D133" s="85">
        <v>1421.12</v>
      </c>
      <c r="E133" s="179">
        <f>0.7*D133</f>
        <v>994.78399999999988</v>
      </c>
      <c r="F133" s="176">
        <f t="shared" si="18"/>
        <v>2415.9039999999995</v>
      </c>
    </row>
    <row r="134" spans="1:6">
      <c r="A134" s="224">
        <v>113</v>
      </c>
      <c r="B134" s="11" t="s">
        <v>262</v>
      </c>
      <c r="C134" s="21" t="s">
        <v>31</v>
      </c>
      <c r="D134" s="85">
        <v>2142.6799999999998</v>
      </c>
      <c r="E134" s="179">
        <f>D134/2</f>
        <v>1071.3399999999999</v>
      </c>
      <c r="F134" s="176">
        <f t="shared" si="18"/>
        <v>3214.0199999999995</v>
      </c>
    </row>
    <row r="135" spans="1:6">
      <c r="A135" s="224">
        <v>114</v>
      </c>
      <c r="B135" s="11" t="s">
        <v>263</v>
      </c>
      <c r="C135" s="21" t="s">
        <v>31</v>
      </c>
      <c r="D135" s="85">
        <v>3212.17</v>
      </c>
      <c r="E135" s="179">
        <f>D135/2</f>
        <v>1606.085</v>
      </c>
      <c r="F135" s="176">
        <f t="shared" si="18"/>
        <v>4818.2550000000001</v>
      </c>
    </row>
    <row r="136" spans="1:6">
      <c r="A136" s="196" t="s">
        <v>152</v>
      </c>
      <c r="B136" s="199" t="s">
        <v>966</v>
      </c>
      <c r="C136" s="83" t="s">
        <v>387</v>
      </c>
      <c r="D136" s="52" t="s">
        <v>151</v>
      </c>
      <c r="E136" s="53" t="s">
        <v>975</v>
      </c>
      <c r="F136" s="52" t="s">
        <v>386</v>
      </c>
    </row>
    <row r="137" spans="1:6" ht="14.25">
      <c r="A137" s="224">
        <v>115</v>
      </c>
      <c r="B137" s="174" t="s">
        <v>967</v>
      </c>
      <c r="C137" s="21" t="s">
        <v>31</v>
      </c>
      <c r="D137" s="242">
        <v>486.45</v>
      </c>
      <c r="E137" s="177">
        <f>D137</f>
        <v>486.45</v>
      </c>
      <c r="F137" s="176">
        <f>D137+E137</f>
        <v>972.9</v>
      </c>
    </row>
    <row r="138" spans="1:6" ht="14.25">
      <c r="A138" s="224">
        <v>116</v>
      </c>
      <c r="B138" s="174" t="s">
        <v>968</v>
      </c>
      <c r="C138" s="21" t="s">
        <v>31</v>
      </c>
      <c r="D138" s="242">
        <v>702.56</v>
      </c>
      <c r="E138" s="177">
        <f>D138</f>
        <v>702.56</v>
      </c>
      <c r="F138" s="176">
        <f t="shared" ref="F138:F142" si="19">D138+E138</f>
        <v>1405.12</v>
      </c>
    </row>
    <row r="139" spans="1:6" ht="14.25">
      <c r="A139" s="224">
        <v>117</v>
      </c>
      <c r="B139" s="174" t="s">
        <v>969</v>
      </c>
      <c r="C139" s="21" t="s">
        <v>31</v>
      </c>
      <c r="D139" s="242">
        <v>1082.03</v>
      </c>
      <c r="E139" s="179">
        <f>D139*0.75</f>
        <v>811.52250000000004</v>
      </c>
      <c r="F139" s="176">
        <f t="shared" si="19"/>
        <v>1893.5525</v>
      </c>
    </row>
    <row r="140" spans="1:6" ht="14.25">
      <c r="A140" s="224">
        <v>118</v>
      </c>
      <c r="B140" s="174" t="s">
        <v>970</v>
      </c>
      <c r="C140" s="21" t="s">
        <v>31</v>
      </c>
      <c r="D140" s="85">
        <v>1607.92</v>
      </c>
      <c r="E140" s="179">
        <f>0.8*D140</f>
        <v>1286.3360000000002</v>
      </c>
      <c r="F140" s="176">
        <f t="shared" si="19"/>
        <v>2894.2560000000003</v>
      </c>
    </row>
    <row r="141" spans="1:6" ht="14.25">
      <c r="A141" s="224">
        <v>119</v>
      </c>
      <c r="B141" s="174" t="s">
        <v>971</v>
      </c>
      <c r="C141" s="21" t="s">
        <v>31</v>
      </c>
      <c r="D141" s="85">
        <v>3183.66</v>
      </c>
      <c r="E141" s="179">
        <f>D141/2</f>
        <v>1591.83</v>
      </c>
      <c r="F141" s="176">
        <f t="shared" si="19"/>
        <v>4775.49</v>
      </c>
    </row>
    <row r="142" spans="1:6" ht="14.25">
      <c r="A142" s="224">
        <v>120</v>
      </c>
      <c r="B142" s="174" t="s">
        <v>972</v>
      </c>
      <c r="C142" s="21" t="s">
        <v>31</v>
      </c>
      <c r="D142" s="85">
        <v>10314.129999999999</v>
      </c>
      <c r="E142" s="179">
        <f>D142/2</f>
        <v>5157.0649999999996</v>
      </c>
      <c r="F142" s="176">
        <f t="shared" si="19"/>
        <v>15471.195</v>
      </c>
    </row>
    <row r="143" spans="1:6">
      <c r="A143" s="270"/>
      <c r="B143" s="271" t="s">
        <v>514</v>
      </c>
      <c r="C143" s="272"/>
      <c r="D143" s="273"/>
      <c r="E143" s="273"/>
      <c r="F143" s="274"/>
    </row>
    <row r="144" spans="1:6">
      <c r="A144" s="275"/>
      <c r="B144" s="430" t="s">
        <v>316</v>
      </c>
      <c r="C144" s="430"/>
      <c r="D144" s="276"/>
      <c r="E144" s="276"/>
      <c r="F144" s="277"/>
    </row>
    <row r="145" spans="1:6" ht="14.25">
      <c r="A145" s="205" t="s">
        <v>152</v>
      </c>
      <c r="B145" s="118" t="s">
        <v>482</v>
      </c>
      <c r="C145" s="88" t="s">
        <v>387</v>
      </c>
      <c r="D145" s="89" t="s">
        <v>151</v>
      </c>
      <c r="E145" s="53" t="s">
        <v>975</v>
      </c>
      <c r="F145" s="89" t="s">
        <v>386</v>
      </c>
    </row>
    <row r="146" spans="1:6">
      <c r="A146" s="46">
        <v>121</v>
      </c>
      <c r="B146" s="39" t="s">
        <v>317</v>
      </c>
      <c r="C146" s="30" t="s">
        <v>28</v>
      </c>
      <c r="D146" s="95">
        <v>115.48</v>
      </c>
      <c r="E146" s="90">
        <f t="shared" ref="E146:E149" si="20">D146</f>
        <v>115.48</v>
      </c>
      <c r="F146" s="91">
        <f t="shared" ref="F146:F151" si="21">E146+D146</f>
        <v>230.96</v>
      </c>
    </row>
    <row r="147" spans="1:6">
      <c r="A147" s="46">
        <v>122</v>
      </c>
      <c r="B147" s="19" t="s">
        <v>318</v>
      </c>
      <c r="C147" s="21" t="s">
        <v>28</v>
      </c>
      <c r="D147" s="95">
        <v>176.38</v>
      </c>
      <c r="E147" s="90">
        <f t="shared" si="20"/>
        <v>176.38</v>
      </c>
      <c r="F147" s="91">
        <f t="shared" si="21"/>
        <v>352.76</v>
      </c>
    </row>
    <row r="148" spans="1:6">
      <c r="A148" s="46">
        <v>123</v>
      </c>
      <c r="B148" s="19" t="s">
        <v>319</v>
      </c>
      <c r="C148" s="21" t="s">
        <v>28</v>
      </c>
      <c r="D148" s="95">
        <v>286.39</v>
      </c>
      <c r="E148" s="90">
        <f t="shared" si="20"/>
        <v>286.39</v>
      </c>
      <c r="F148" s="91">
        <f t="shared" si="21"/>
        <v>572.78</v>
      </c>
    </row>
    <row r="149" spans="1:6">
      <c r="A149" s="46">
        <v>124</v>
      </c>
      <c r="B149" s="19" t="s">
        <v>320</v>
      </c>
      <c r="C149" s="21" t="s">
        <v>28</v>
      </c>
      <c r="D149" s="95">
        <v>439.58</v>
      </c>
      <c r="E149" s="90">
        <f t="shared" si="20"/>
        <v>439.58</v>
      </c>
      <c r="F149" s="91">
        <f t="shared" si="21"/>
        <v>879.16</v>
      </c>
    </row>
    <row r="150" spans="1:6">
      <c r="A150" s="46">
        <v>125</v>
      </c>
      <c r="B150" s="19" t="s">
        <v>321</v>
      </c>
      <c r="C150" s="21" t="s">
        <v>28</v>
      </c>
      <c r="D150" s="95">
        <v>684.46</v>
      </c>
      <c r="E150" s="90">
        <f>D150*0.75</f>
        <v>513.34500000000003</v>
      </c>
      <c r="F150" s="91">
        <f t="shared" si="21"/>
        <v>1197.8050000000001</v>
      </c>
    </row>
    <row r="151" spans="1:6">
      <c r="A151" s="46">
        <v>126</v>
      </c>
      <c r="B151" s="19" t="s">
        <v>322</v>
      </c>
      <c r="C151" s="21" t="s">
        <v>28</v>
      </c>
      <c r="D151" s="95">
        <v>1077.27</v>
      </c>
      <c r="E151" s="90">
        <f>D151*0.75</f>
        <v>807.95249999999999</v>
      </c>
      <c r="F151" s="91">
        <f t="shared" si="21"/>
        <v>1885.2224999999999</v>
      </c>
    </row>
    <row r="152" spans="1:6" ht="12.75" customHeight="1">
      <c r="A152" s="270"/>
      <c r="B152" s="271" t="s">
        <v>515</v>
      </c>
      <c r="C152" s="272"/>
      <c r="D152" s="273"/>
      <c r="E152" s="273"/>
      <c r="F152" s="274"/>
    </row>
    <row r="153" spans="1:6" ht="12.75" customHeight="1">
      <c r="A153" s="275"/>
      <c r="B153" s="430" t="s">
        <v>323</v>
      </c>
      <c r="C153" s="431"/>
      <c r="D153" s="276"/>
      <c r="E153" s="276"/>
      <c r="F153" s="277"/>
    </row>
    <row r="154" spans="1:6" ht="14.25">
      <c r="A154" s="205" t="s">
        <v>152</v>
      </c>
      <c r="B154" s="118" t="s">
        <v>482</v>
      </c>
      <c r="C154" s="88" t="s">
        <v>387</v>
      </c>
      <c r="D154" s="89" t="s">
        <v>151</v>
      </c>
      <c r="E154" s="53" t="s">
        <v>975</v>
      </c>
      <c r="F154" s="89" t="s">
        <v>386</v>
      </c>
    </row>
    <row r="155" spans="1:6">
      <c r="A155" s="46">
        <v>127</v>
      </c>
      <c r="B155" s="19" t="s">
        <v>944</v>
      </c>
      <c r="C155" s="21" t="s">
        <v>31</v>
      </c>
      <c r="D155" s="95">
        <v>818.07</v>
      </c>
      <c r="E155" s="90">
        <f t="shared" ref="E155" si="22">D155</f>
        <v>818.07</v>
      </c>
      <c r="F155" s="91">
        <f t="shared" ref="F155" si="23">E155+D155</f>
        <v>1636.14</v>
      </c>
    </row>
    <row r="156" spans="1:6">
      <c r="A156" s="46">
        <v>128</v>
      </c>
      <c r="B156" s="19" t="s">
        <v>945</v>
      </c>
      <c r="C156" s="21" t="s">
        <v>31</v>
      </c>
      <c r="D156" s="95">
        <v>943.39</v>
      </c>
      <c r="E156" s="90">
        <f t="shared" ref="E156" si="24">D156</f>
        <v>943.39</v>
      </c>
      <c r="F156" s="91">
        <f t="shared" ref="F156" si="25">E156+D156</f>
        <v>1886.78</v>
      </c>
    </row>
    <row r="157" spans="1:6">
      <c r="A157" s="46">
        <v>129</v>
      </c>
      <c r="B157" s="19" t="s">
        <v>946</v>
      </c>
      <c r="C157" s="21" t="s">
        <v>31</v>
      </c>
      <c r="D157" s="95">
        <v>1086.07</v>
      </c>
      <c r="E157" s="90">
        <f t="shared" ref="E157" si="26">D157</f>
        <v>1086.07</v>
      </c>
      <c r="F157" s="91">
        <f t="shared" ref="F157" si="27">E157+D157</f>
        <v>2172.14</v>
      </c>
    </row>
    <row r="158" spans="1:6">
      <c r="A158" s="46">
        <v>130</v>
      </c>
      <c r="B158" s="19" t="s">
        <v>324</v>
      </c>
      <c r="C158" s="21" t="s">
        <v>31</v>
      </c>
      <c r="D158" s="95">
        <v>113.17</v>
      </c>
      <c r="E158" s="90">
        <f t="shared" ref="E158:E259" si="28">D158</f>
        <v>113.17</v>
      </c>
      <c r="F158" s="91">
        <f t="shared" ref="F158:F261" si="29">E158+D158</f>
        <v>226.34</v>
      </c>
    </row>
    <row r="159" spans="1:6">
      <c r="A159" s="46">
        <v>131</v>
      </c>
      <c r="B159" s="19" t="s">
        <v>325</v>
      </c>
      <c r="C159" s="21" t="s">
        <v>31</v>
      </c>
      <c r="D159" s="95">
        <v>178.28</v>
      </c>
      <c r="E159" s="90">
        <f t="shared" si="28"/>
        <v>178.28</v>
      </c>
      <c r="F159" s="91">
        <f t="shared" si="29"/>
        <v>356.56</v>
      </c>
    </row>
    <row r="160" spans="1:6">
      <c r="A160" s="46">
        <v>132</v>
      </c>
      <c r="B160" s="19" t="s">
        <v>848</v>
      </c>
      <c r="C160" s="21" t="s">
        <v>31</v>
      </c>
      <c r="D160" s="95">
        <v>121.58</v>
      </c>
      <c r="E160" s="90">
        <f>D160</f>
        <v>121.58</v>
      </c>
      <c r="F160" s="91">
        <f>E160+D160</f>
        <v>243.16</v>
      </c>
    </row>
    <row r="161" spans="1:6">
      <c r="A161" s="46">
        <v>133</v>
      </c>
      <c r="B161" s="19" t="s">
        <v>849</v>
      </c>
      <c r="C161" s="21" t="s">
        <v>31</v>
      </c>
      <c r="D161" s="95">
        <v>152.57</v>
      </c>
      <c r="E161" s="90">
        <f>D161</f>
        <v>152.57</v>
      </c>
      <c r="F161" s="91">
        <f>E161+D161</f>
        <v>305.14</v>
      </c>
    </row>
    <row r="162" spans="1:6">
      <c r="A162" s="46">
        <v>134</v>
      </c>
      <c r="B162" s="19" t="s">
        <v>850</v>
      </c>
      <c r="C162" s="21" t="s">
        <v>31</v>
      </c>
      <c r="D162" s="95">
        <v>263.7</v>
      </c>
      <c r="E162" s="90">
        <f>D162</f>
        <v>263.7</v>
      </c>
      <c r="F162" s="91">
        <f>E162+D162</f>
        <v>527.4</v>
      </c>
    </row>
    <row r="163" spans="1:6">
      <c r="A163" s="46">
        <v>135</v>
      </c>
      <c r="B163" s="19" t="s">
        <v>326</v>
      </c>
      <c r="C163" s="21" t="s">
        <v>31</v>
      </c>
      <c r="D163" s="95">
        <v>337.8</v>
      </c>
      <c r="E163" s="90">
        <f t="shared" si="28"/>
        <v>337.8</v>
      </c>
      <c r="F163" s="91">
        <f t="shared" si="29"/>
        <v>675.6</v>
      </c>
    </row>
    <row r="164" spans="1:6">
      <c r="A164" s="46">
        <v>136</v>
      </c>
      <c r="B164" s="19" t="s">
        <v>327</v>
      </c>
      <c r="C164" s="21" t="s">
        <v>31</v>
      </c>
      <c r="D164" s="95">
        <v>10.33</v>
      </c>
      <c r="E164" s="90">
        <f t="shared" si="28"/>
        <v>10.33</v>
      </c>
      <c r="F164" s="91">
        <f t="shared" si="29"/>
        <v>20.66</v>
      </c>
    </row>
    <row r="165" spans="1:6">
      <c r="A165" s="46">
        <v>137</v>
      </c>
      <c r="B165" s="19" t="s">
        <v>328</v>
      </c>
      <c r="C165" s="21" t="s">
        <v>31</v>
      </c>
      <c r="D165" s="95">
        <v>14.96</v>
      </c>
      <c r="E165" s="90">
        <f t="shared" si="28"/>
        <v>14.96</v>
      </c>
      <c r="F165" s="91">
        <f t="shared" si="29"/>
        <v>29.92</v>
      </c>
    </row>
    <row r="166" spans="1:6">
      <c r="A166" s="46">
        <v>138</v>
      </c>
      <c r="B166" s="19" t="s">
        <v>329</v>
      </c>
      <c r="C166" s="21" t="s">
        <v>31</v>
      </c>
      <c r="D166" s="95">
        <v>31.19</v>
      </c>
      <c r="E166" s="90">
        <f t="shared" si="28"/>
        <v>31.19</v>
      </c>
      <c r="F166" s="91">
        <f t="shared" si="29"/>
        <v>62.38</v>
      </c>
    </row>
    <row r="167" spans="1:6">
      <c r="A167" s="46">
        <v>139</v>
      </c>
      <c r="B167" s="19" t="s">
        <v>330</v>
      </c>
      <c r="C167" s="21" t="s">
        <v>31</v>
      </c>
      <c r="D167" s="95">
        <v>73.900000000000006</v>
      </c>
      <c r="E167" s="90">
        <f t="shared" si="28"/>
        <v>73.900000000000006</v>
      </c>
      <c r="F167" s="91">
        <f t="shared" si="29"/>
        <v>147.80000000000001</v>
      </c>
    </row>
    <row r="168" spans="1:6">
      <c r="A168" s="46">
        <v>140</v>
      </c>
      <c r="B168" s="19" t="s">
        <v>331</v>
      </c>
      <c r="C168" s="21" t="s">
        <v>31</v>
      </c>
      <c r="D168" s="95">
        <v>96.51</v>
      </c>
      <c r="E168" s="90">
        <f t="shared" si="28"/>
        <v>96.51</v>
      </c>
      <c r="F168" s="91">
        <f t="shared" si="29"/>
        <v>193.02</v>
      </c>
    </row>
    <row r="169" spans="1:6">
      <c r="A169" s="46">
        <v>141</v>
      </c>
      <c r="B169" s="19" t="s">
        <v>332</v>
      </c>
      <c r="C169" s="21" t="s">
        <v>31</v>
      </c>
      <c r="D169" s="95">
        <v>212.42</v>
      </c>
      <c r="E169" s="90">
        <f t="shared" si="28"/>
        <v>212.42</v>
      </c>
      <c r="F169" s="91">
        <f t="shared" si="29"/>
        <v>424.84</v>
      </c>
    </row>
    <row r="170" spans="1:6">
      <c r="A170" s="46">
        <v>142</v>
      </c>
      <c r="B170" s="19" t="s">
        <v>333</v>
      </c>
      <c r="C170" s="21" t="s">
        <v>31</v>
      </c>
      <c r="D170" s="95">
        <v>8.85</v>
      </c>
      <c r="E170" s="90">
        <f t="shared" si="28"/>
        <v>8.85</v>
      </c>
      <c r="F170" s="91">
        <f t="shared" si="29"/>
        <v>17.7</v>
      </c>
    </row>
    <row r="171" spans="1:6">
      <c r="A171" s="46">
        <v>143</v>
      </c>
      <c r="B171" s="19" t="s">
        <v>334</v>
      </c>
      <c r="C171" s="21" t="s">
        <v>31</v>
      </c>
      <c r="D171" s="95">
        <v>15.38</v>
      </c>
      <c r="E171" s="90">
        <f t="shared" si="28"/>
        <v>15.38</v>
      </c>
      <c r="F171" s="91">
        <f t="shared" si="29"/>
        <v>30.76</v>
      </c>
    </row>
    <row r="172" spans="1:6">
      <c r="A172" s="46">
        <v>144</v>
      </c>
      <c r="B172" s="19" t="s">
        <v>335</v>
      </c>
      <c r="C172" s="21" t="s">
        <v>31</v>
      </c>
      <c r="D172" s="95">
        <v>30.76</v>
      </c>
      <c r="E172" s="90">
        <f t="shared" si="28"/>
        <v>30.76</v>
      </c>
      <c r="F172" s="91">
        <f t="shared" si="29"/>
        <v>61.52</v>
      </c>
    </row>
    <row r="173" spans="1:6">
      <c r="A173" s="46">
        <v>145</v>
      </c>
      <c r="B173" s="19" t="s">
        <v>336</v>
      </c>
      <c r="C173" s="21" t="s">
        <v>31</v>
      </c>
      <c r="D173" s="95">
        <v>77.760000000000005</v>
      </c>
      <c r="E173" s="90">
        <f t="shared" si="28"/>
        <v>77.760000000000005</v>
      </c>
      <c r="F173" s="91">
        <f t="shared" si="29"/>
        <v>155.52000000000001</v>
      </c>
    </row>
    <row r="174" spans="1:6">
      <c r="A174" s="46">
        <v>146</v>
      </c>
      <c r="B174" s="19" t="s">
        <v>337</v>
      </c>
      <c r="C174" s="21" t="s">
        <v>31</v>
      </c>
      <c r="D174" s="95">
        <v>127.7</v>
      </c>
      <c r="E174" s="90">
        <f t="shared" si="28"/>
        <v>127.7</v>
      </c>
      <c r="F174" s="91">
        <f t="shared" si="29"/>
        <v>255.4</v>
      </c>
    </row>
    <row r="175" spans="1:6">
      <c r="A175" s="46">
        <v>147</v>
      </c>
      <c r="B175" s="19" t="s">
        <v>338</v>
      </c>
      <c r="C175" s="21" t="s">
        <v>31</v>
      </c>
      <c r="D175" s="95">
        <v>245.3</v>
      </c>
      <c r="E175" s="90">
        <f t="shared" si="28"/>
        <v>245.3</v>
      </c>
      <c r="F175" s="91">
        <f t="shared" si="29"/>
        <v>490.6</v>
      </c>
    </row>
    <row r="176" spans="1:6">
      <c r="A176" s="46">
        <v>148</v>
      </c>
      <c r="B176" s="19" t="s">
        <v>339</v>
      </c>
      <c r="C176" s="21" t="s">
        <v>31</v>
      </c>
      <c r="D176" s="95">
        <v>12.85</v>
      </c>
      <c r="E176" s="90">
        <f t="shared" si="28"/>
        <v>12.85</v>
      </c>
      <c r="F176" s="91">
        <f t="shared" si="29"/>
        <v>25.7</v>
      </c>
    </row>
    <row r="177" spans="1:6">
      <c r="A177" s="46">
        <v>149</v>
      </c>
      <c r="B177" s="19" t="s">
        <v>340</v>
      </c>
      <c r="C177" s="21" t="s">
        <v>31</v>
      </c>
      <c r="D177" s="95">
        <v>22.33</v>
      </c>
      <c r="E177" s="90">
        <f t="shared" si="28"/>
        <v>22.33</v>
      </c>
      <c r="F177" s="91">
        <f t="shared" si="29"/>
        <v>44.66</v>
      </c>
    </row>
    <row r="178" spans="1:6">
      <c r="A178" s="46">
        <v>150</v>
      </c>
      <c r="B178" s="19" t="s">
        <v>341</v>
      </c>
      <c r="C178" s="21" t="s">
        <v>31</v>
      </c>
      <c r="D178" s="95">
        <v>39.409999999999997</v>
      </c>
      <c r="E178" s="90">
        <f t="shared" si="28"/>
        <v>39.409999999999997</v>
      </c>
      <c r="F178" s="91">
        <f t="shared" si="29"/>
        <v>78.819999999999993</v>
      </c>
    </row>
    <row r="179" spans="1:6">
      <c r="A179" s="46">
        <v>151</v>
      </c>
      <c r="B179" s="19" t="s">
        <v>342</v>
      </c>
      <c r="C179" s="21" t="s">
        <v>31</v>
      </c>
      <c r="D179" s="95">
        <v>90.19</v>
      </c>
      <c r="E179" s="90">
        <f t="shared" si="28"/>
        <v>90.19</v>
      </c>
      <c r="F179" s="91">
        <f t="shared" si="29"/>
        <v>180.38</v>
      </c>
    </row>
    <row r="180" spans="1:6">
      <c r="A180" s="46">
        <v>152</v>
      </c>
      <c r="B180" s="19" t="s">
        <v>343</v>
      </c>
      <c r="C180" s="21" t="s">
        <v>31</v>
      </c>
      <c r="D180" s="95">
        <v>151.93</v>
      </c>
      <c r="E180" s="90">
        <f t="shared" si="28"/>
        <v>151.93</v>
      </c>
      <c r="F180" s="91">
        <f t="shared" si="29"/>
        <v>303.86</v>
      </c>
    </row>
    <row r="181" spans="1:6">
      <c r="A181" s="46">
        <v>153</v>
      </c>
      <c r="B181" s="19" t="s">
        <v>425</v>
      </c>
      <c r="C181" s="21" t="s">
        <v>31</v>
      </c>
      <c r="D181" s="95">
        <v>374.63</v>
      </c>
      <c r="E181" s="90">
        <f t="shared" si="28"/>
        <v>374.63</v>
      </c>
      <c r="F181" s="91">
        <f t="shared" si="29"/>
        <v>749.26</v>
      </c>
    </row>
    <row r="182" spans="1:6">
      <c r="A182" s="46">
        <v>154</v>
      </c>
      <c r="B182" s="19" t="s">
        <v>344</v>
      </c>
      <c r="C182" s="21" t="s">
        <v>31</v>
      </c>
      <c r="D182" s="95">
        <v>87.25</v>
      </c>
      <c r="E182" s="90">
        <f t="shared" si="28"/>
        <v>87.25</v>
      </c>
      <c r="F182" s="91">
        <f t="shared" si="29"/>
        <v>174.5</v>
      </c>
    </row>
    <row r="183" spans="1:6">
      <c r="A183" s="46">
        <v>155</v>
      </c>
      <c r="B183" s="19" t="s">
        <v>345</v>
      </c>
      <c r="C183" s="21" t="s">
        <v>31</v>
      </c>
      <c r="D183" s="95">
        <v>112.03</v>
      </c>
      <c r="E183" s="90">
        <f t="shared" si="28"/>
        <v>112.03</v>
      </c>
      <c r="F183" s="91">
        <f t="shared" si="29"/>
        <v>224.06</v>
      </c>
    </row>
    <row r="184" spans="1:6">
      <c r="A184" s="46">
        <v>156</v>
      </c>
      <c r="B184" s="19" t="s">
        <v>351</v>
      </c>
      <c r="C184" s="21" t="s">
        <v>31</v>
      </c>
      <c r="D184" s="95">
        <v>8.2200000000000006</v>
      </c>
      <c r="E184" s="90">
        <f t="shared" si="28"/>
        <v>8.2200000000000006</v>
      </c>
      <c r="F184" s="91">
        <f t="shared" si="29"/>
        <v>16.440000000000001</v>
      </c>
    </row>
    <row r="185" spans="1:6">
      <c r="A185" s="46">
        <v>157</v>
      </c>
      <c r="B185" s="19" t="s">
        <v>350</v>
      </c>
      <c r="C185" s="21" t="s">
        <v>31</v>
      </c>
      <c r="D185" s="95">
        <v>13.07</v>
      </c>
      <c r="E185" s="90">
        <f t="shared" si="28"/>
        <v>13.07</v>
      </c>
      <c r="F185" s="91">
        <f t="shared" si="29"/>
        <v>26.14</v>
      </c>
    </row>
    <row r="186" spans="1:6">
      <c r="A186" s="46">
        <v>158</v>
      </c>
      <c r="B186" s="19" t="s">
        <v>346</v>
      </c>
      <c r="C186" s="21" t="s">
        <v>31</v>
      </c>
      <c r="D186" s="95">
        <v>22.55</v>
      </c>
      <c r="E186" s="90">
        <f t="shared" si="28"/>
        <v>22.55</v>
      </c>
      <c r="F186" s="91">
        <f t="shared" si="29"/>
        <v>45.1</v>
      </c>
    </row>
    <row r="187" spans="1:6">
      <c r="A187" s="46">
        <v>159</v>
      </c>
      <c r="B187" s="19" t="s">
        <v>349</v>
      </c>
      <c r="C187" s="21" t="s">
        <v>31</v>
      </c>
      <c r="D187" s="95">
        <v>47.41</v>
      </c>
      <c r="E187" s="90">
        <f t="shared" si="28"/>
        <v>47.41</v>
      </c>
      <c r="F187" s="91">
        <f t="shared" si="29"/>
        <v>94.82</v>
      </c>
    </row>
    <row r="188" spans="1:6">
      <c r="A188" s="46">
        <v>160</v>
      </c>
      <c r="B188" s="19" t="s">
        <v>347</v>
      </c>
      <c r="C188" s="21" t="s">
        <v>31</v>
      </c>
      <c r="D188" s="95">
        <v>78.819999999999993</v>
      </c>
      <c r="E188" s="90">
        <f t="shared" si="28"/>
        <v>78.819999999999993</v>
      </c>
      <c r="F188" s="91">
        <f t="shared" si="29"/>
        <v>157.63999999999999</v>
      </c>
    </row>
    <row r="189" spans="1:6">
      <c r="A189" s="46">
        <v>161</v>
      </c>
      <c r="B189" s="19" t="s">
        <v>348</v>
      </c>
      <c r="C189" s="21" t="s">
        <v>31</v>
      </c>
      <c r="D189" s="95">
        <v>129.38999999999999</v>
      </c>
      <c r="E189" s="90">
        <f t="shared" si="28"/>
        <v>129.38999999999999</v>
      </c>
      <c r="F189" s="91">
        <f t="shared" si="29"/>
        <v>258.77999999999997</v>
      </c>
    </row>
    <row r="190" spans="1:6">
      <c r="A190" s="46">
        <v>162</v>
      </c>
      <c r="B190" s="19" t="s">
        <v>352</v>
      </c>
      <c r="C190" s="21" t="s">
        <v>31</v>
      </c>
      <c r="D190" s="95">
        <v>110</v>
      </c>
      <c r="E190" s="90">
        <f t="shared" si="28"/>
        <v>110</v>
      </c>
      <c r="F190" s="91">
        <f t="shared" si="29"/>
        <v>220</v>
      </c>
    </row>
    <row r="191" spans="1:6">
      <c r="A191" s="131"/>
      <c r="B191" s="22"/>
      <c r="C191" s="26"/>
      <c r="D191" s="173"/>
      <c r="E191" s="93"/>
      <c r="F191" s="92"/>
    </row>
    <row r="192" spans="1:6" ht="14.25">
      <c r="A192" s="205" t="s">
        <v>152</v>
      </c>
      <c r="B192" s="118" t="s">
        <v>482</v>
      </c>
      <c r="C192" s="88" t="s">
        <v>387</v>
      </c>
      <c r="D192" s="89" t="s">
        <v>151</v>
      </c>
      <c r="E192" s="53" t="s">
        <v>975</v>
      </c>
      <c r="F192" s="89" t="s">
        <v>386</v>
      </c>
    </row>
    <row r="193" spans="1:6">
      <c r="A193" s="46">
        <v>163</v>
      </c>
      <c r="B193" s="19" t="s">
        <v>353</v>
      </c>
      <c r="C193" s="21" t="s">
        <v>31</v>
      </c>
      <c r="D193" s="95">
        <v>197.88</v>
      </c>
      <c r="E193" s="90">
        <f t="shared" si="28"/>
        <v>197.88</v>
      </c>
      <c r="F193" s="91">
        <f t="shared" si="29"/>
        <v>395.76</v>
      </c>
    </row>
    <row r="194" spans="1:6">
      <c r="A194" s="46">
        <v>164</v>
      </c>
      <c r="B194" s="19" t="s">
        <v>354</v>
      </c>
      <c r="C194" s="21" t="s">
        <v>31</v>
      </c>
      <c r="D194" s="95">
        <v>123.07</v>
      </c>
      <c r="E194" s="90">
        <f t="shared" si="28"/>
        <v>123.07</v>
      </c>
      <c r="F194" s="91">
        <f t="shared" si="29"/>
        <v>246.14</v>
      </c>
    </row>
    <row r="195" spans="1:6">
      <c r="A195" s="46">
        <v>165</v>
      </c>
      <c r="B195" s="19" t="s">
        <v>355</v>
      </c>
      <c r="C195" s="21" t="s">
        <v>31</v>
      </c>
      <c r="D195" s="95">
        <v>190.51</v>
      </c>
      <c r="E195" s="90">
        <f t="shared" si="28"/>
        <v>190.51</v>
      </c>
      <c r="F195" s="91">
        <f t="shared" si="29"/>
        <v>381.02</v>
      </c>
    </row>
    <row r="196" spans="1:6">
      <c r="A196" s="46">
        <v>166</v>
      </c>
      <c r="B196" s="19" t="s">
        <v>356</v>
      </c>
      <c r="C196" s="21" t="s">
        <v>31</v>
      </c>
      <c r="D196" s="95">
        <v>413.32</v>
      </c>
      <c r="E196" s="90">
        <f t="shared" si="28"/>
        <v>413.32</v>
      </c>
      <c r="F196" s="91">
        <f t="shared" si="29"/>
        <v>826.64</v>
      </c>
    </row>
    <row r="197" spans="1:6">
      <c r="A197" s="46">
        <v>167</v>
      </c>
      <c r="B197" s="19" t="s">
        <v>357</v>
      </c>
      <c r="C197" s="21" t="s">
        <v>31</v>
      </c>
      <c r="D197" s="95">
        <v>481.72</v>
      </c>
      <c r="E197" s="90">
        <f t="shared" si="28"/>
        <v>481.72</v>
      </c>
      <c r="F197" s="91">
        <f t="shared" si="29"/>
        <v>963.44</v>
      </c>
    </row>
    <row r="198" spans="1:6">
      <c r="A198" s="46">
        <v>168</v>
      </c>
      <c r="B198" s="219" t="s">
        <v>1017</v>
      </c>
      <c r="C198" s="21" t="s">
        <v>31</v>
      </c>
      <c r="D198" s="95">
        <v>344.97</v>
      </c>
      <c r="E198" s="90">
        <f t="shared" si="28"/>
        <v>344.97</v>
      </c>
      <c r="F198" s="91">
        <f t="shared" si="29"/>
        <v>689.94</v>
      </c>
    </row>
    <row r="199" spans="1:6">
      <c r="A199" s="46">
        <v>169</v>
      </c>
      <c r="B199" s="19" t="s">
        <v>851</v>
      </c>
      <c r="C199" s="21" t="s">
        <v>31</v>
      </c>
      <c r="D199" s="95">
        <v>28.89</v>
      </c>
      <c r="E199" s="90">
        <f t="shared" si="28"/>
        <v>28.89</v>
      </c>
      <c r="F199" s="91">
        <f t="shared" si="29"/>
        <v>57.78</v>
      </c>
    </row>
    <row r="200" spans="1:6">
      <c r="A200" s="46">
        <v>170</v>
      </c>
      <c r="B200" s="19" t="s">
        <v>852</v>
      </c>
      <c r="C200" s="21" t="s">
        <v>31</v>
      </c>
      <c r="D200" s="95">
        <v>95.52</v>
      </c>
      <c r="E200" s="90">
        <f t="shared" si="28"/>
        <v>95.52</v>
      </c>
      <c r="F200" s="91">
        <f t="shared" si="29"/>
        <v>191.04</v>
      </c>
    </row>
    <row r="201" spans="1:6">
      <c r="A201" s="46">
        <v>171</v>
      </c>
      <c r="B201" s="19" t="s">
        <v>853</v>
      </c>
      <c r="C201" s="21" t="s">
        <v>31</v>
      </c>
      <c r="D201" s="95">
        <v>138.82</v>
      </c>
      <c r="E201" s="90">
        <f t="shared" si="28"/>
        <v>138.82</v>
      </c>
      <c r="F201" s="91">
        <f t="shared" si="29"/>
        <v>277.64</v>
      </c>
    </row>
    <row r="202" spans="1:6">
      <c r="A202" s="46">
        <v>172</v>
      </c>
      <c r="B202" s="19" t="s">
        <v>854</v>
      </c>
      <c r="C202" s="21" t="s">
        <v>31</v>
      </c>
      <c r="D202" s="95">
        <v>112.63</v>
      </c>
      <c r="E202" s="90">
        <f t="shared" si="28"/>
        <v>112.63</v>
      </c>
      <c r="F202" s="91">
        <f t="shared" si="29"/>
        <v>225.26</v>
      </c>
    </row>
    <row r="203" spans="1:6">
      <c r="A203" s="46">
        <v>173</v>
      </c>
      <c r="B203" s="19" t="s">
        <v>855</v>
      </c>
      <c r="C203" s="21" t="s">
        <v>31</v>
      </c>
      <c r="D203" s="95">
        <v>146.16</v>
      </c>
      <c r="E203" s="90">
        <f t="shared" si="28"/>
        <v>146.16</v>
      </c>
      <c r="F203" s="91">
        <f t="shared" si="29"/>
        <v>292.32</v>
      </c>
    </row>
    <row r="204" spans="1:6">
      <c r="A204" s="46">
        <v>174</v>
      </c>
      <c r="B204" s="19" t="s">
        <v>856</v>
      </c>
      <c r="C204" s="21" t="s">
        <v>31</v>
      </c>
      <c r="D204" s="95">
        <v>146.16</v>
      </c>
      <c r="E204" s="90">
        <f t="shared" si="28"/>
        <v>146.16</v>
      </c>
      <c r="F204" s="91">
        <f t="shared" si="29"/>
        <v>292.32</v>
      </c>
    </row>
    <row r="205" spans="1:6">
      <c r="A205" s="46">
        <v>175</v>
      </c>
      <c r="B205" s="19" t="s">
        <v>857</v>
      </c>
      <c r="C205" s="21" t="s">
        <v>31</v>
      </c>
      <c r="D205" s="95">
        <v>146.16</v>
      </c>
      <c r="E205" s="90">
        <f t="shared" si="28"/>
        <v>146.16</v>
      </c>
      <c r="F205" s="91">
        <f t="shared" si="29"/>
        <v>292.32</v>
      </c>
    </row>
    <row r="206" spans="1:6">
      <c r="A206" s="46">
        <v>176</v>
      </c>
      <c r="B206" s="19" t="s">
        <v>858</v>
      </c>
      <c r="C206" s="21" t="s">
        <v>31</v>
      </c>
      <c r="D206" s="95">
        <v>144.04</v>
      </c>
      <c r="E206" s="90">
        <f t="shared" si="28"/>
        <v>144.04</v>
      </c>
      <c r="F206" s="91">
        <f t="shared" si="29"/>
        <v>288.08</v>
      </c>
    </row>
    <row r="207" spans="1:6">
      <c r="A207" s="46">
        <v>177</v>
      </c>
      <c r="B207" s="19" t="s">
        <v>859</v>
      </c>
      <c r="C207" s="21" t="s">
        <v>31</v>
      </c>
      <c r="D207" s="95">
        <v>298.3</v>
      </c>
      <c r="E207" s="90">
        <f t="shared" si="28"/>
        <v>298.3</v>
      </c>
      <c r="F207" s="91">
        <f t="shared" si="29"/>
        <v>596.6</v>
      </c>
    </row>
    <row r="208" spans="1:6">
      <c r="A208" s="46">
        <v>178</v>
      </c>
      <c r="B208" s="19" t="s">
        <v>947</v>
      </c>
      <c r="C208" s="21" t="s">
        <v>31</v>
      </c>
      <c r="D208" s="95">
        <v>28.89</v>
      </c>
      <c r="E208" s="90">
        <f t="shared" si="28"/>
        <v>28.89</v>
      </c>
      <c r="F208" s="91">
        <f t="shared" si="29"/>
        <v>57.78</v>
      </c>
    </row>
    <row r="209" spans="1:6">
      <c r="A209" s="46">
        <v>179</v>
      </c>
      <c r="B209" s="19" t="s">
        <v>948</v>
      </c>
      <c r="C209" s="21" t="s">
        <v>31</v>
      </c>
      <c r="D209" s="95">
        <v>95.52</v>
      </c>
      <c r="E209" s="90">
        <f t="shared" si="28"/>
        <v>95.52</v>
      </c>
      <c r="F209" s="91">
        <f t="shared" si="29"/>
        <v>191.04</v>
      </c>
    </row>
    <row r="210" spans="1:6">
      <c r="A210" s="46">
        <v>180</v>
      </c>
      <c r="B210" s="19" t="s">
        <v>949</v>
      </c>
      <c r="C210" s="21" t="s">
        <v>31</v>
      </c>
      <c r="D210" s="95">
        <v>43.2</v>
      </c>
      <c r="E210" s="90">
        <f t="shared" si="28"/>
        <v>43.2</v>
      </c>
      <c r="F210" s="91">
        <f t="shared" si="29"/>
        <v>86.4</v>
      </c>
    </row>
    <row r="211" spans="1:6">
      <c r="A211" s="46">
        <v>181</v>
      </c>
      <c r="B211" s="19" t="s">
        <v>950</v>
      </c>
      <c r="C211" s="21" t="s">
        <v>31</v>
      </c>
      <c r="D211" s="95">
        <v>97.78</v>
      </c>
      <c r="E211" s="90">
        <f t="shared" si="28"/>
        <v>97.78</v>
      </c>
      <c r="F211" s="91">
        <f t="shared" si="29"/>
        <v>195.56</v>
      </c>
    </row>
    <row r="212" spans="1:6">
      <c r="A212" s="46">
        <v>182</v>
      </c>
      <c r="B212" s="19" t="s">
        <v>951</v>
      </c>
      <c r="C212" s="21" t="s">
        <v>31</v>
      </c>
      <c r="D212" s="95">
        <v>97.57</v>
      </c>
      <c r="E212" s="90">
        <f t="shared" si="28"/>
        <v>97.57</v>
      </c>
      <c r="F212" s="91">
        <f t="shared" si="29"/>
        <v>195.14</v>
      </c>
    </row>
    <row r="213" spans="1:6">
      <c r="A213" s="46">
        <v>183</v>
      </c>
      <c r="B213" s="19" t="s">
        <v>952</v>
      </c>
      <c r="C213" s="21" t="s">
        <v>31</v>
      </c>
      <c r="D213" s="95">
        <v>183.09</v>
      </c>
      <c r="E213" s="90">
        <f t="shared" si="28"/>
        <v>183.09</v>
      </c>
      <c r="F213" s="91">
        <f t="shared" si="29"/>
        <v>366.18</v>
      </c>
    </row>
    <row r="214" spans="1:6">
      <c r="A214" s="46">
        <v>184</v>
      </c>
      <c r="B214" s="19" t="s">
        <v>953</v>
      </c>
      <c r="C214" s="21" t="s">
        <v>31</v>
      </c>
      <c r="D214" s="95">
        <v>133.84</v>
      </c>
      <c r="E214" s="90">
        <f t="shared" si="28"/>
        <v>133.84</v>
      </c>
      <c r="F214" s="91">
        <f t="shared" si="29"/>
        <v>267.68</v>
      </c>
    </row>
    <row r="215" spans="1:6">
      <c r="A215" s="46">
        <v>185</v>
      </c>
      <c r="B215" s="19" t="s">
        <v>954</v>
      </c>
      <c r="C215" s="21" t="s">
        <v>31</v>
      </c>
      <c r="D215" s="95">
        <v>147.4</v>
      </c>
      <c r="E215" s="90">
        <f t="shared" si="28"/>
        <v>147.4</v>
      </c>
      <c r="F215" s="91">
        <f t="shared" si="29"/>
        <v>294.8</v>
      </c>
    </row>
    <row r="216" spans="1:6">
      <c r="A216" s="46">
        <v>186</v>
      </c>
      <c r="B216" s="19" t="s">
        <v>955</v>
      </c>
      <c r="C216" s="21" t="s">
        <v>31</v>
      </c>
      <c r="D216" s="95">
        <v>153.88999999999999</v>
      </c>
      <c r="E216" s="90">
        <f t="shared" si="28"/>
        <v>153.88999999999999</v>
      </c>
      <c r="F216" s="91">
        <f t="shared" si="29"/>
        <v>307.77999999999997</v>
      </c>
    </row>
    <row r="217" spans="1:6">
      <c r="A217" s="46">
        <v>187</v>
      </c>
      <c r="B217" s="19" t="s">
        <v>956</v>
      </c>
      <c r="C217" s="21" t="s">
        <v>31</v>
      </c>
      <c r="D217" s="95">
        <v>217.57</v>
      </c>
      <c r="E217" s="90">
        <f t="shared" si="28"/>
        <v>217.57</v>
      </c>
      <c r="F217" s="91">
        <f t="shared" si="29"/>
        <v>435.14</v>
      </c>
    </row>
    <row r="218" spans="1:6">
      <c r="A218" s="46">
        <v>188</v>
      </c>
      <c r="B218" s="19" t="s">
        <v>957</v>
      </c>
      <c r="C218" s="21" t="s">
        <v>31</v>
      </c>
      <c r="D218" s="95">
        <v>469.34</v>
      </c>
      <c r="E218" s="90">
        <f t="shared" ref="E218" si="30">D218</f>
        <v>469.34</v>
      </c>
      <c r="F218" s="91">
        <f t="shared" ref="F218" si="31">E218+D218</f>
        <v>938.68</v>
      </c>
    </row>
    <row r="219" spans="1:6">
      <c r="A219" s="46">
        <v>189</v>
      </c>
      <c r="B219" s="19" t="s">
        <v>958</v>
      </c>
      <c r="C219" s="21" t="s">
        <v>31</v>
      </c>
      <c r="D219" s="95">
        <v>494.69</v>
      </c>
      <c r="E219" s="90">
        <f t="shared" si="28"/>
        <v>494.69</v>
      </c>
      <c r="F219" s="91">
        <f t="shared" si="29"/>
        <v>989.38</v>
      </c>
    </row>
    <row r="220" spans="1:6">
      <c r="A220" s="46">
        <v>190</v>
      </c>
      <c r="B220" s="19" t="s">
        <v>358</v>
      </c>
      <c r="C220" s="21" t="s">
        <v>31</v>
      </c>
      <c r="D220" s="95">
        <v>7.08</v>
      </c>
      <c r="E220" s="90">
        <f t="shared" si="28"/>
        <v>7.08</v>
      </c>
      <c r="F220" s="91">
        <f t="shared" si="29"/>
        <v>14.16</v>
      </c>
    </row>
    <row r="221" spans="1:6">
      <c r="A221" s="46">
        <v>191</v>
      </c>
      <c r="B221" s="19" t="s">
        <v>359</v>
      </c>
      <c r="C221" s="21" t="s">
        <v>31</v>
      </c>
      <c r="D221" s="95">
        <v>17.690000000000001</v>
      </c>
      <c r="E221" s="90">
        <f t="shared" si="28"/>
        <v>17.690000000000001</v>
      </c>
      <c r="F221" s="91">
        <f t="shared" si="29"/>
        <v>35.380000000000003</v>
      </c>
    </row>
    <row r="222" spans="1:6">
      <c r="A222" s="46">
        <v>192</v>
      </c>
      <c r="B222" s="19" t="s">
        <v>360</v>
      </c>
      <c r="C222" s="21" t="s">
        <v>31</v>
      </c>
      <c r="D222" s="95">
        <v>15.8</v>
      </c>
      <c r="E222" s="90">
        <f t="shared" si="28"/>
        <v>15.8</v>
      </c>
      <c r="F222" s="91">
        <f t="shared" si="29"/>
        <v>31.6</v>
      </c>
    </row>
    <row r="223" spans="1:6">
      <c r="A223" s="46">
        <v>193</v>
      </c>
      <c r="B223" s="19" t="s">
        <v>361</v>
      </c>
      <c r="C223" s="21" t="s">
        <v>31</v>
      </c>
      <c r="D223" s="95">
        <v>43.62</v>
      </c>
      <c r="E223" s="90">
        <f t="shared" si="28"/>
        <v>43.62</v>
      </c>
      <c r="F223" s="91">
        <f t="shared" si="29"/>
        <v>87.24</v>
      </c>
    </row>
    <row r="224" spans="1:6">
      <c r="A224" s="46">
        <v>194</v>
      </c>
      <c r="B224" s="19" t="s">
        <v>362</v>
      </c>
      <c r="C224" s="21" t="s">
        <v>31</v>
      </c>
      <c r="D224" s="95">
        <v>45.51</v>
      </c>
      <c r="E224" s="90">
        <f t="shared" si="28"/>
        <v>45.51</v>
      </c>
      <c r="F224" s="91">
        <f t="shared" si="29"/>
        <v>91.02</v>
      </c>
    </row>
    <row r="225" spans="1:6">
      <c r="A225" s="46">
        <v>195</v>
      </c>
      <c r="B225" s="19" t="s">
        <v>363</v>
      </c>
      <c r="C225" s="21" t="s">
        <v>31</v>
      </c>
      <c r="D225" s="95">
        <v>49.52</v>
      </c>
      <c r="E225" s="90">
        <f t="shared" si="28"/>
        <v>49.52</v>
      </c>
      <c r="F225" s="91">
        <f t="shared" si="29"/>
        <v>99.04</v>
      </c>
    </row>
    <row r="226" spans="1:6">
      <c r="A226" s="46">
        <v>196</v>
      </c>
      <c r="B226" s="19" t="s">
        <v>364</v>
      </c>
      <c r="C226" s="21" t="s">
        <v>31</v>
      </c>
      <c r="D226" s="95">
        <v>92.52</v>
      </c>
      <c r="E226" s="90">
        <f t="shared" si="28"/>
        <v>92.52</v>
      </c>
      <c r="F226" s="91">
        <f t="shared" si="29"/>
        <v>185.04</v>
      </c>
    </row>
    <row r="227" spans="1:6">
      <c r="A227" s="46">
        <v>197</v>
      </c>
      <c r="B227" s="19" t="s">
        <v>365</v>
      </c>
      <c r="C227" s="21" t="s">
        <v>31</v>
      </c>
      <c r="D227" s="95">
        <v>65.12</v>
      </c>
      <c r="E227" s="90">
        <f t="shared" si="28"/>
        <v>65.12</v>
      </c>
      <c r="F227" s="91">
        <f t="shared" si="29"/>
        <v>130.24</v>
      </c>
    </row>
    <row r="228" spans="1:6">
      <c r="A228" s="46">
        <v>198</v>
      </c>
      <c r="B228" s="19" t="s">
        <v>366</v>
      </c>
      <c r="C228" s="21" t="s">
        <v>31</v>
      </c>
      <c r="D228" s="95">
        <v>63.01</v>
      </c>
      <c r="E228" s="90">
        <f t="shared" si="28"/>
        <v>63.01</v>
      </c>
      <c r="F228" s="91">
        <f t="shared" si="29"/>
        <v>126.02</v>
      </c>
    </row>
    <row r="229" spans="1:6">
      <c r="A229" s="46">
        <v>199</v>
      </c>
      <c r="B229" s="19" t="s">
        <v>367</v>
      </c>
      <c r="C229" s="21" t="s">
        <v>31</v>
      </c>
      <c r="D229" s="95">
        <v>68.91</v>
      </c>
      <c r="E229" s="90">
        <f t="shared" si="28"/>
        <v>68.91</v>
      </c>
      <c r="F229" s="91">
        <f t="shared" si="29"/>
        <v>137.82</v>
      </c>
    </row>
    <row r="230" spans="1:6">
      <c r="A230" s="46">
        <v>200</v>
      </c>
      <c r="B230" s="19" t="s">
        <v>368</v>
      </c>
      <c r="C230" s="21" t="s">
        <v>31</v>
      </c>
      <c r="D230" s="95">
        <v>136.35</v>
      </c>
      <c r="E230" s="90">
        <f t="shared" si="28"/>
        <v>136.35</v>
      </c>
      <c r="F230" s="91">
        <f t="shared" si="29"/>
        <v>272.7</v>
      </c>
    </row>
    <row r="231" spans="1:6">
      <c r="A231" s="46">
        <v>201</v>
      </c>
      <c r="B231" s="19" t="s">
        <v>369</v>
      </c>
      <c r="C231" s="21" t="s">
        <v>31</v>
      </c>
      <c r="D231" s="95">
        <v>120.54</v>
      </c>
      <c r="E231" s="90">
        <f t="shared" si="28"/>
        <v>120.54</v>
      </c>
      <c r="F231" s="91">
        <f t="shared" si="29"/>
        <v>241.08</v>
      </c>
    </row>
    <row r="232" spans="1:6">
      <c r="A232" s="46">
        <v>202</v>
      </c>
      <c r="B232" s="19" t="s">
        <v>370</v>
      </c>
      <c r="C232" s="21" t="s">
        <v>31</v>
      </c>
      <c r="D232" s="95">
        <v>120.54</v>
      </c>
      <c r="E232" s="90">
        <f t="shared" si="28"/>
        <v>120.54</v>
      </c>
      <c r="F232" s="91">
        <f t="shared" si="29"/>
        <v>241.08</v>
      </c>
    </row>
    <row r="233" spans="1:6">
      <c r="A233" s="46">
        <v>203</v>
      </c>
      <c r="B233" s="19" t="s">
        <v>371</v>
      </c>
      <c r="C233" s="21" t="s">
        <v>31</v>
      </c>
      <c r="D233" s="95">
        <v>126.86</v>
      </c>
      <c r="E233" s="90">
        <f t="shared" si="28"/>
        <v>126.86</v>
      </c>
      <c r="F233" s="91">
        <f t="shared" si="29"/>
        <v>253.72</v>
      </c>
    </row>
    <row r="234" spans="1:6">
      <c r="A234" s="46">
        <v>204</v>
      </c>
      <c r="B234" s="19" t="s">
        <v>372</v>
      </c>
      <c r="C234" s="21" t="s">
        <v>31</v>
      </c>
      <c r="D234" s="95">
        <v>81.98</v>
      </c>
      <c r="E234" s="90">
        <f t="shared" ref="E234:E241" si="32">D234</f>
        <v>81.98</v>
      </c>
      <c r="F234" s="91">
        <f t="shared" ref="F234:F241" si="33">E234+D234</f>
        <v>163.96</v>
      </c>
    </row>
    <row r="235" spans="1:6">
      <c r="A235" s="46">
        <v>205</v>
      </c>
      <c r="B235" s="19" t="s">
        <v>373</v>
      </c>
      <c r="C235" s="21" t="s">
        <v>31</v>
      </c>
      <c r="D235" s="95">
        <v>142.87</v>
      </c>
      <c r="E235" s="90">
        <f t="shared" si="32"/>
        <v>142.87</v>
      </c>
      <c r="F235" s="91">
        <f t="shared" si="33"/>
        <v>285.74</v>
      </c>
    </row>
    <row r="236" spans="1:6">
      <c r="A236" s="46">
        <v>206</v>
      </c>
      <c r="B236" s="19" t="s">
        <v>374</v>
      </c>
      <c r="C236" s="21" t="s">
        <v>31</v>
      </c>
      <c r="D236" s="95">
        <v>90.19</v>
      </c>
      <c r="E236" s="90">
        <f t="shared" si="32"/>
        <v>90.19</v>
      </c>
      <c r="F236" s="91">
        <f t="shared" si="33"/>
        <v>180.38</v>
      </c>
    </row>
    <row r="237" spans="1:6">
      <c r="A237" s="46">
        <v>207</v>
      </c>
      <c r="B237" s="19" t="s">
        <v>379</v>
      </c>
      <c r="C237" s="21" t="s">
        <v>31</v>
      </c>
      <c r="D237" s="95">
        <v>119.06</v>
      </c>
      <c r="E237" s="90">
        <f t="shared" si="32"/>
        <v>119.06</v>
      </c>
      <c r="F237" s="91">
        <f t="shared" si="33"/>
        <v>238.12</v>
      </c>
    </row>
    <row r="238" spans="1:6">
      <c r="A238" s="46">
        <v>208</v>
      </c>
      <c r="B238" s="19" t="s">
        <v>375</v>
      </c>
      <c r="C238" s="21" t="s">
        <v>31</v>
      </c>
      <c r="D238" s="95">
        <v>184.39</v>
      </c>
      <c r="E238" s="90">
        <f t="shared" si="32"/>
        <v>184.39</v>
      </c>
      <c r="F238" s="91">
        <f t="shared" si="33"/>
        <v>368.78</v>
      </c>
    </row>
    <row r="239" spans="1:6">
      <c r="A239" s="46">
        <v>209</v>
      </c>
      <c r="B239" s="19" t="s">
        <v>376</v>
      </c>
      <c r="C239" s="21" t="s">
        <v>31</v>
      </c>
      <c r="D239" s="95">
        <v>578.41999999999996</v>
      </c>
      <c r="E239" s="90">
        <f t="shared" si="32"/>
        <v>578.41999999999996</v>
      </c>
      <c r="F239" s="91">
        <f t="shared" si="33"/>
        <v>1156.8399999999999</v>
      </c>
    </row>
    <row r="240" spans="1:6" ht="12" customHeight="1">
      <c r="A240" s="46">
        <v>210</v>
      </c>
      <c r="B240" s="19" t="s">
        <v>377</v>
      </c>
      <c r="C240" s="21" t="s">
        <v>31</v>
      </c>
      <c r="D240" s="95">
        <v>850.23</v>
      </c>
      <c r="E240" s="90">
        <f t="shared" si="32"/>
        <v>850.23</v>
      </c>
      <c r="F240" s="91">
        <f t="shared" si="33"/>
        <v>1700.46</v>
      </c>
    </row>
    <row r="241" spans="1:6">
      <c r="A241" s="46">
        <v>211</v>
      </c>
      <c r="B241" s="19" t="s">
        <v>378</v>
      </c>
      <c r="C241" s="21" t="s">
        <v>31</v>
      </c>
      <c r="D241" s="95">
        <v>1191.48</v>
      </c>
      <c r="E241" s="90">
        <f t="shared" si="32"/>
        <v>1191.48</v>
      </c>
      <c r="F241" s="91">
        <f t="shared" si="33"/>
        <v>2382.96</v>
      </c>
    </row>
    <row r="242" spans="1:6">
      <c r="A242" s="46">
        <v>212</v>
      </c>
      <c r="B242" s="19" t="s">
        <v>380</v>
      </c>
      <c r="C242" s="21" t="s">
        <v>31</v>
      </c>
      <c r="D242" s="95">
        <v>5.9</v>
      </c>
      <c r="E242" s="90">
        <f t="shared" si="28"/>
        <v>5.9</v>
      </c>
      <c r="F242" s="91">
        <f t="shared" si="29"/>
        <v>11.8</v>
      </c>
    </row>
    <row r="243" spans="1:6">
      <c r="A243" s="46">
        <v>213</v>
      </c>
      <c r="B243" s="19" t="s">
        <v>381</v>
      </c>
      <c r="C243" s="21" t="s">
        <v>31</v>
      </c>
      <c r="D243" s="95">
        <v>9.2799999999999994</v>
      </c>
      <c r="E243" s="90">
        <f t="shared" si="28"/>
        <v>9.2799999999999994</v>
      </c>
      <c r="F243" s="91">
        <f t="shared" si="29"/>
        <v>18.559999999999999</v>
      </c>
    </row>
    <row r="244" spans="1:6">
      <c r="A244" s="46">
        <v>214</v>
      </c>
      <c r="B244" s="19" t="s">
        <v>382</v>
      </c>
      <c r="C244" s="21" t="s">
        <v>31</v>
      </c>
      <c r="D244" s="95">
        <v>13.27</v>
      </c>
      <c r="E244" s="90">
        <f t="shared" si="28"/>
        <v>13.27</v>
      </c>
      <c r="F244" s="91">
        <f t="shared" si="29"/>
        <v>26.54</v>
      </c>
    </row>
    <row r="245" spans="1:6">
      <c r="A245" s="46">
        <v>215</v>
      </c>
      <c r="B245" s="19" t="s">
        <v>383</v>
      </c>
      <c r="C245" s="21" t="s">
        <v>31</v>
      </c>
      <c r="D245" s="95">
        <v>31.69</v>
      </c>
      <c r="E245" s="90">
        <f t="shared" si="28"/>
        <v>31.69</v>
      </c>
      <c r="F245" s="91">
        <f t="shared" si="29"/>
        <v>63.38</v>
      </c>
    </row>
    <row r="246" spans="1:6">
      <c r="A246" s="46">
        <v>216</v>
      </c>
      <c r="B246" s="19" t="s">
        <v>384</v>
      </c>
      <c r="C246" s="21" t="s">
        <v>31</v>
      </c>
      <c r="D246" s="95">
        <v>34.49</v>
      </c>
      <c r="E246" s="90">
        <f t="shared" si="28"/>
        <v>34.49</v>
      </c>
      <c r="F246" s="91">
        <f t="shared" si="29"/>
        <v>68.98</v>
      </c>
    </row>
    <row r="247" spans="1:6">
      <c r="A247" s="46">
        <v>217</v>
      </c>
      <c r="B247" s="19" t="s">
        <v>385</v>
      </c>
      <c r="C247" s="21" t="s">
        <v>31</v>
      </c>
      <c r="D247" s="95">
        <v>41.22</v>
      </c>
      <c r="E247" s="90">
        <f t="shared" si="28"/>
        <v>41.22</v>
      </c>
      <c r="F247" s="91">
        <f t="shared" si="29"/>
        <v>82.44</v>
      </c>
    </row>
    <row r="248" spans="1:6">
      <c r="A248" s="46">
        <v>218</v>
      </c>
      <c r="B248" s="19" t="s">
        <v>860</v>
      </c>
      <c r="C248" s="21" t="s">
        <v>31</v>
      </c>
      <c r="D248" s="95">
        <v>110.21</v>
      </c>
      <c r="E248" s="90">
        <f t="shared" ref="E248:E252" si="34">D248</f>
        <v>110.21</v>
      </c>
      <c r="F248" s="91">
        <f t="shared" ref="F248:F255" si="35">E248+D248</f>
        <v>220.42</v>
      </c>
    </row>
    <row r="249" spans="1:6">
      <c r="A249" s="46">
        <v>219</v>
      </c>
      <c r="B249" s="19" t="s">
        <v>861</v>
      </c>
      <c r="C249" s="21" t="s">
        <v>31</v>
      </c>
      <c r="D249" s="95">
        <v>173.43</v>
      </c>
      <c r="E249" s="90">
        <f t="shared" si="34"/>
        <v>173.43</v>
      </c>
      <c r="F249" s="91">
        <f t="shared" si="35"/>
        <v>346.86</v>
      </c>
    </row>
    <row r="250" spans="1:6">
      <c r="A250" s="46">
        <v>220</v>
      </c>
      <c r="B250" s="19" t="s">
        <v>862</v>
      </c>
      <c r="C250" s="21" t="s">
        <v>31</v>
      </c>
      <c r="D250" s="95">
        <v>115.9</v>
      </c>
      <c r="E250" s="90">
        <f t="shared" si="34"/>
        <v>115.9</v>
      </c>
      <c r="F250" s="91">
        <f t="shared" si="35"/>
        <v>231.8</v>
      </c>
    </row>
    <row r="251" spans="1:6">
      <c r="A251" s="46">
        <v>221</v>
      </c>
      <c r="B251" s="19" t="s">
        <v>863</v>
      </c>
      <c r="C251" s="21" t="s">
        <v>31</v>
      </c>
      <c r="D251" s="95">
        <v>150.04</v>
      </c>
      <c r="E251" s="90">
        <f t="shared" si="34"/>
        <v>150.04</v>
      </c>
      <c r="F251" s="91">
        <f t="shared" si="35"/>
        <v>300.08</v>
      </c>
    </row>
    <row r="252" spans="1:6">
      <c r="A252" s="46">
        <v>222</v>
      </c>
      <c r="B252" s="19" t="s">
        <v>864</v>
      </c>
      <c r="C252" s="21" t="s">
        <v>31</v>
      </c>
      <c r="D252" s="95">
        <v>288.5</v>
      </c>
      <c r="E252" s="90">
        <f t="shared" si="34"/>
        <v>288.5</v>
      </c>
      <c r="F252" s="91">
        <f t="shared" si="35"/>
        <v>577</v>
      </c>
    </row>
    <row r="253" spans="1:6">
      <c r="A253" s="46">
        <v>223</v>
      </c>
      <c r="B253" s="19" t="s">
        <v>865</v>
      </c>
      <c r="C253" s="21" t="s">
        <v>31</v>
      </c>
      <c r="D253" s="95">
        <v>793.62</v>
      </c>
      <c r="E253" s="90">
        <f>D253*0.5</f>
        <v>396.81</v>
      </c>
      <c r="F253" s="91">
        <f t="shared" si="35"/>
        <v>1190.43</v>
      </c>
    </row>
    <row r="254" spans="1:6">
      <c r="A254" s="46">
        <v>224</v>
      </c>
      <c r="B254" s="19" t="s">
        <v>866</v>
      </c>
      <c r="C254" s="21" t="s">
        <v>31</v>
      </c>
      <c r="D254" s="95">
        <v>1135.5999999999999</v>
      </c>
      <c r="E254" s="90">
        <f>D254*0.5</f>
        <v>567.79999999999995</v>
      </c>
      <c r="F254" s="91">
        <f t="shared" si="35"/>
        <v>1703.3999999999999</v>
      </c>
    </row>
    <row r="255" spans="1:6">
      <c r="A255" s="46">
        <v>225</v>
      </c>
      <c r="B255" s="19" t="s">
        <v>867</v>
      </c>
      <c r="C255" s="21" t="s">
        <v>31</v>
      </c>
      <c r="D255" s="95">
        <v>1430.87</v>
      </c>
      <c r="E255" s="90">
        <f>D255*0.5</f>
        <v>715.43499999999995</v>
      </c>
      <c r="F255" s="91">
        <f t="shared" si="35"/>
        <v>2146.3049999999998</v>
      </c>
    </row>
    <row r="256" spans="1:6">
      <c r="A256" s="46">
        <v>226</v>
      </c>
      <c r="B256" s="19" t="s">
        <v>868</v>
      </c>
      <c r="C256" s="21" t="s">
        <v>31</v>
      </c>
      <c r="D256" s="95">
        <v>39.51</v>
      </c>
      <c r="E256" s="90">
        <f t="shared" si="28"/>
        <v>39.51</v>
      </c>
      <c r="F256" s="91">
        <f t="shared" si="29"/>
        <v>79.02</v>
      </c>
    </row>
    <row r="257" spans="1:6">
      <c r="A257" s="46">
        <v>227</v>
      </c>
      <c r="B257" s="19" t="s">
        <v>869</v>
      </c>
      <c r="C257" s="21" t="s">
        <v>31</v>
      </c>
      <c r="D257" s="95">
        <v>49.31</v>
      </c>
      <c r="E257" s="90">
        <f t="shared" si="28"/>
        <v>49.31</v>
      </c>
      <c r="F257" s="91">
        <f t="shared" si="29"/>
        <v>98.62</v>
      </c>
    </row>
    <row r="258" spans="1:6">
      <c r="A258" s="46">
        <v>228</v>
      </c>
      <c r="B258" s="19" t="s">
        <v>870</v>
      </c>
      <c r="C258" s="21" t="s">
        <v>31</v>
      </c>
      <c r="D258" s="95">
        <v>94.62</v>
      </c>
      <c r="E258" s="90">
        <f t="shared" si="28"/>
        <v>94.62</v>
      </c>
      <c r="F258" s="91">
        <f t="shared" si="29"/>
        <v>189.24</v>
      </c>
    </row>
    <row r="259" spans="1:6">
      <c r="A259" s="46">
        <v>229</v>
      </c>
      <c r="B259" s="19" t="s">
        <v>871</v>
      </c>
      <c r="C259" s="21" t="s">
        <v>31</v>
      </c>
      <c r="D259" s="95">
        <v>316.10000000000002</v>
      </c>
      <c r="E259" s="90">
        <f t="shared" si="28"/>
        <v>316.10000000000002</v>
      </c>
      <c r="F259" s="91">
        <f t="shared" si="29"/>
        <v>632.20000000000005</v>
      </c>
    </row>
    <row r="260" spans="1:6">
      <c r="A260" s="46">
        <v>230</v>
      </c>
      <c r="B260" s="19" t="s">
        <v>872</v>
      </c>
      <c r="C260" s="21" t="s">
        <v>31</v>
      </c>
      <c r="D260" s="95">
        <v>948.3</v>
      </c>
      <c r="E260" s="90">
        <f>D260*0.5</f>
        <v>474.15</v>
      </c>
      <c r="F260" s="91">
        <f t="shared" si="29"/>
        <v>1422.4499999999998</v>
      </c>
    </row>
    <row r="261" spans="1:6">
      <c r="A261" s="46">
        <v>231</v>
      </c>
      <c r="B261" s="19" t="s">
        <v>873</v>
      </c>
      <c r="C261" s="21" t="s">
        <v>31</v>
      </c>
      <c r="D261" s="95">
        <v>2423.42</v>
      </c>
      <c r="E261" s="90">
        <f>D261*0.5</f>
        <v>1211.71</v>
      </c>
      <c r="F261" s="91">
        <f t="shared" si="29"/>
        <v>3635.13</v>
      </c>
    </row>
    <row r="262" spans="1:6">
      <c r="A262" s="131"/>
      <c r="B262" s="22"/>
      <c r="C262" s="26"/>
      <c r="D262" s="173"/>
      <c r="E262" s="93"/>
      <c r="F262" s="92"/>
    </row>
  </sheetData>
  <mergeCells count="5">
    <mergeCell ref="B3:E3"/>
    <mergeCell ref="B15:E15"/>
    <mergeCell ref="B127:E127"/>
    <mergeCell ref="B144:C144"/>
    <mergeCell ref="B153:C153"/>
  </mergeCells>
  <pageMargins left="1.41" right="0.70866141732283472" top="0.5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3"/>
  <sheetViews>
    <sheetView topLeftCell="A498" zoomScale="110" zoomScaleNormal="110" workbookViewId="0">
      <selection activeCell="A542" sqref="A542:XFD542"/>
    </sheetView>
  </sheetViews>
  <sheetFormatPr defaultRowHeight="12.75"/>
  <cols>
    <col min="1" max="1" width="10" customWidth="1"/>
    <col min="2" max="2" width="38.28515625" customWidth="1"/>
    <col min="4" max="4" width="19.5703125" style="10" customWidth="1"/>
    <col min="5" max="5" width="19.7109375" style="10" customWidth="1"/>
    <col min="6" max="6" width="19.42578125" style="10" customWidth="1"/>
  </cols>
  <sheetData>
    <row r="1" spans="1:6" ht="21.75" customHeight="1">
      <c r="A1" s="251"/>
      <c r="B1" s="278" t="s">
        <v>974</v>
      </c>
      <c r="C1" s="278"/>
      <c r="D1" s="279"/>
      <c r="E1" s="279"/>
      <c r="F1" s="280"/>
    </row>
    <row r="2" spans="1:6" ht="13.5" customHeight="1">
      <c r="A2" s="281"/>
      <c r="B2" s="282" t="s">
        <v>496</v>
      </c>
      <c r="C2" s="283"/>
      <c r="D2" s="284"/>
      <c r="E2" s="284"/>
      <c r="F2" s="285"/>
    </row>
    <row r="3" spans="1:6" ht="12.75" customHeight="1">
      <c r="A3" s="286"/>
      <c r="B3" s="438" t="s">
        <v>569</v>
      </c>
      <c r="C3" s="439"/>
      <c r="D3" s="439"/>
      <c r="E3" s="439"/>
      <c r="F3" s="287"/>
    </row>
    <row r="4" spans="1:6" s="203" customFormat="1" ht="14.25">
      <c r="A4" s="205" t="s">
        <v>152</v>
      </c>
      <c r="B4" s="291" t="s">
        <v>482</v>
      </c>
      <c r="C4" s="197" t="s">
        <v>387</v>
      </c>
      <c r="D4" s="202" t="s">
        <v>151</v>
      </c>
      <c r="E4" s="198" t="s">
        <v>473</v>
      </c>
      <c r="F4" s="202" t="s">
        <v>386</v>
      </c>
    </row>
    <row r="5" spans="1:6" ht="15.75">
      <c r="A5" s="6"/>
      <c r="B5" s="48" t="s">
        <v>571</v>
      </c>
      <c r="C5" s="8"/>
      <c r="D5" s="65"/>
      <c r="E5" s="65"/>
      <c r="F5" s="64"/>
    </row>
    <row r="6" spans="1:6" ht="15" customHeight="1">
      <c r="A6" s="140">
        <v>1</v>
      </c>
      <c r="B6" s="11" t="s">
        <v>570</v>
      </c>
      <c r="C6" s="6" t="s">
        <v>518</v>
      </c>
      <c r="D6" s="100">
        <v>10394.209999999999</v>
      </c>
      <c r="E6" s="64">
        <f>D6*0.3</f>
        <v>3118.2629999999995</v>
      </c>
      <c r="F6" s="64">
        <f>E6+D6</f>
        <v>13512.472999999998</v>
      </c>
    </row>
    <row r="7" spans="1:6" ht="15" customHeight="1">
      <c r="A7" s="140">
        <v>2</v>
      </c>
      <c r="B7" s="11" t="s">
        <v>572</v>
      </c>
      <c r="C7" s="6" t="s">
        <v>518</v>
      </c>
      <c r="D7" s="100">
        <v>11205.42</v>
      </c>
      <c r="E7" s="64">
        <f t="shared" ref="E7:E15" si="0">D7*0.3</f>
        <v>3361.6259999999997</v>
      </c>
      <c r="F7" s="64">
        <f t="shared" ref="F7:F15" si="1">E7+D7</f>
        <v>14567.046</v>
      </c>
    </row>
    <row r="8" spans="1:6" ht="15" customHeight="1">
      <c r="A8" s="140">
        <v>3</v>
      </c>
      <c r="B8" s="11" t="s">
        <v>573</v>
      </c>
      <c r="C8" s="6" t="s">
        <v>518</v>
      </c>
      <c r="D8" s="100">
        <v>13081.02</v>
      </c>
      <c r="E8" s="64">
        <f t="shared" si="0"/>
        <v>3924.306</v>
      </c>
      <c r="F8" s="64">
        <f t="shared" si="1"/>
        <v>17005.326000000001</v>
      </c>
    </row>
    <row r="9" spans="1:6" ht="15" customHeight="1">
      <c r="A9" s="140">
        <v>4</v>
      </c>
      <c r="B9" s="11" t="s">
        <v>574</v>
      </c>
      <c r="C9" s="6" t="s">
        <v>518</v>
      </c>
      <c r="D9" s="100">
        <v>14401.24</v>
      </c>
      <c r="E9" s="64">
        <f t="shared" si="0"/>
        <v>4320.3719999999994</v>
      </c>
      <c r="F9" s="64">
        <f t="shared" si="1"/>
        <v>18721.612000000001</v>
      </c>
    </row>
    <row r="10" spans="1:6" ht="15" customHeight="1">
      <c r="A10" s="140">
        <v>5</v>
      </c>
      <c r="B10" s="11" t="s">
        <v>575</v>
      </c>
      <c r="C10" s="6" t="s">
        <v>518</v>
      </c>
      <c r="D10" s="100">
        <v>19979.43</v>
      </c>
      <c r="E10" s="64">
        <f t="shared" si="0"/>
        <v>5993.8289999999997</v>
      </c>
      <c r="F10" s="64">
        <f t="shared" si="1"/>
        <v>25973.258999999998</v>
      </c>
    </row>
    <row r="11" spans="1:6" ht="15" customHeight="1">
      <c r="A11" s="140">
        <v>6</v>
      </c>
      <c r="B11" s="11" t="s">
        <v>576</v>
      </c>
      <c r="C11" s="6" t="s">
        <v>518</v>
      </c>
      <c r="D11" s="100">
        <v>26515.03</v>
      </c>
      <c r="E11" s="64">
        <f t="shared" si="0"/>
        <v>7954.5089999999991</v>
      </c>
      <c r="F11" s="64">
        <f t="shared" si="1"/>
        <v>34469.538999999997</v>
      </c>
    </row>
    <row r="12" spans="1:6" ht="15" customHeight="1">
      <c r="A12" s="140">
        <v>7</v>
      </c>
      <c r="B12" s="11" t="s">
        <v>577</v>
      </c>
      <c r="C12" s="6" t="s">
        <v>518</v>
      </c>
      <c r="D12" s="100">
        <v>37223.019999999997</v>
      </c>
      <c r="E12" s="64">
        <f t="shared" si="0"/>
        <v>11166.905999999999</v>
      </c>
      <c r="F12" s="64">
        <f t="shared" si="1"/>
        <v>48389.925999999992</v>
      </c>
    </row>
    <row r="13" spans="1:6" ht="15" customHeight="1">
      <c r="A13" s="140">
        <v>8</v>
      </c>
      <c r="B13" s="11" t="s">
        <v>578</v>
      </c>
      <c r="C13" s="6" t="s">
        <v>518</v>
      </c>
      <c r="D13" s="100">
        <v>41024.14</v>
      </c>
      <c r="E13" s="64">
        <f t="shared" si="0"/>
        <v>12307.242</v>
      </c>
      <c r="F13" s="64">
        <f t="shared" si="1"/>
        <v>53331.381999999998</v>
      </c>
    </row>
    <row r="14" spans="1:6" ht="15" customHeight="1">
      <c r="A14" s="140">
        <v>9</v>
      </c>
      <c r="B14" s="11" t="s">
        <v>579</v>
      </c>
      <c r="C14" s="6" t="s">
        <v>518</v>
      </c>
      <c r="D14" s="100">
        <v>55554.63</v>
      </c>
      <c r="E14" s="64">
        <f t="shared" si="0"/>
        <v>16666.388999999999</v>
      </c>
      <c r="F14" s="64">
        <f t="shared" si="1"/>
        <v>72221.019</v>
      </c>
    </row>
    <row r="15" spans="1:6" ht="15" customHeight="1">
      <c r="A15" s="140">
        <v>10</v>
      </c>
      <c r="B15" s="11" t="s">
        <v>580</v>
      </c>
      <c r="C15" s="6" t="s">
        <v>518</v>
      </c>
      <c r="D15" s="100">
        <v>60319.39</v>
      </c>
      <c r="E15" s="64">
        <f t="shared" si="0"/>
        <v>18095.816999999999</v>
      </c>
      <c r="F15" s="64">
        <f t="shared" si="1"/>
        <v>78415.206999999995</v>
      </c>
    </row>
    <row r="16" spans="1:6" ht="15" customHeight="1">
      <c r="A16" s="289"/>
      <c r="B16" s="282" t="s">
        <v>504</v>
      </c>
      <c r="C16" s="283"/>
      <c r="D16" s="284"/>
      <c r="E16" s="284"/>
      <c r="F16" s="285"/>
    </row>
    <row r="17" spans="1:6" ht="15" customHeight="1">
      <c r="A17" s="290"/>
      <c r="B17" s="432" t="s">
        <v>581</v>
      </c>
      <c r="C17" s="433"/>
      <c r="D17" s="433"/>
      <c r="E17" s="433"/>
      <c r="F17" s="287"/>
    </row>
    <row r="18" spans="1:6" s="203" customFormat="1" ht="15" customHeight="1">
      <c r="A18" s="205" t="s">
        <v>152</v>
      </c>
      <c r="B18" s="291" t="s">
        <v>482</v>
      </c>
      <c r="C18" s="197" t="s">
        <v>387</v>
      </c>
      <c r="D18" s="202" t="s">
        <v>151</v>
      </c>
      <c r="E18" s="198" t="s">
        <v>473</v>
      </c>
      <c r="F18" s="202" t="s">
        <v>386</v>
      </c>
    </row>
    <row r="19" spans="1:6" ht="15" customHeight="1">
      <c r="A19" s="5"/>
      <c r="B19" s="48" t="s">
        <v>571</v>
      </c>
      <c r="C19" s="8"/>
      <c r="D19" s="65"/>
      <c r="E19" s="65"/>
      <c r="F19" s="64"/>
    </row>
    <row r="20" spans="1:6" ht="15" customHeight="1">
      <c r="A20" s="140">
        <v>11</v>
      </c>
      <c r="B20" s="11" t="s">
        <v>577</v>
      </c>
      <c r="C20" s="6" t="s">
        <v>518</v>
      </c>
      <c r="D20" s="100">
        <v>38220</v>
      </c>
      <c r="E20" s="64">
        <f>D20*0.3</f>
        <v>11466</v>
      </c>
      <c r="F20" s="64">
        <f>E20+D20</f>
        <v>49686</v>
      </c>
    </row>
    <row r="21" spans="1:6" ht="15" customHeight="1">
      <c r="A21" s="136"/>
      <c r="B21" s="43"/>
      <c r="C21" s="137"/>
      <c r="D21" s="138"/>
      <c r="E21" s="63"/>
      <c r="F21" s="63"/>
    </row>
    <row r="22" spans="1:6" ht="15" customHeight="1">
      <c r="A22" s="281"/>
      <c r="B22" s="288" t="s">
        <v>517</v>
      </c>
      <c r="C22" s="283"/>
      <c r="D22" s="284"/>
      <c r="E22" s="284"/>
      <c r="F22" s="285"/>
    </row>
    <row r="23" spans="1:6" ht="15" customHeight="1">
      <c r="A23" s="286"/>
      <c r="B23" s="432" t="s">
        <v>582</v>
      </c>
      <c r="C23" s="433"/>
      <c r="D23" s="433"/>
      <c r="E23" s="433"/>
      <c r="F23" s="287"/>
    </row>
    <row r="24" spans="1:6" s="203" customFormat="1" ht="15" customHeight="1">
      <c r="A24" s="205" t="s">
        <v>152</v>
      </c>
      <c r="B24" s="291" t="s">
        <v>482</v>
      </c>
      <c r="C24" s="197" t="s">
        <v>387</v>
      </c>
      <c r="D24" s="202" t="s">
        <v>151</v>
      </c>
      <c r="E24" s="198" t="s">
        <v>473</v>
      </c>
      <c r="F24" s="202" t="s">
        <v>386</v>
      </c>
    </row>
    <row r="25" spans="1:6" ht="15" customHeight="1">
      <c r="A25" s="5"/>
      <c r="B25" s="48" t="s">
        <v>583</v>
      </c>
      <c r="C25" s="8"/>
      <c r="D25" s="65"/>
      <c r="E25" s="65"/>
      <c r="F25" s="64"/>
    </row>
    <row r="26" spans="1:6" ht="15" customHeight="1">
      <c r="A26" s="140">
        <v>12</v>
      </c>
      <c r="B26" s="11" t="s">
        <v>584</v>
      </c>
      <c r="C26" s="6" t="s">
        <v>518</v>
      </c>
      <c r="D26" s="100">
        <v>4828.09</v>
      </c>
      <c r="E26" s="64">
        <f>D26*0.3</f>
        <v>1448.4269999999999</v>
      </c>
      <c r="F26" s="64">
        <f>E26+D26</f>
        <v>6276.5169999999998</v>
      </c>
    </row>
    <row r="27" spans="1:6" ht="15" customHeight="1">
      <c r="A27" s="140">
        <v>13</v>
      </c>
      <c r="B27" s="11" t="s">
        <v>585</v>
      </c>
      <c r="C27" s="6" t="s">
        <v>518</v>
      </c>
      <c r="D27" s="100">
        <v>5445.37</v>
      </c>
      <c r="E27" s="64">
        <f t="shared" ref="E27:E35" si="2">D27*0.3</f>
        <v>1633.6109999999999</v>
      </c>
      <c r="F27" s="64">
        <f t="shared" ref="F27:F35" si="3">E27+D27</f>
        <v>7078.9809999999998</v>
      </c>
    </row>
    <row r="28" spans="1:6" ht="15" customHeight="1">
      <c r="A28" s="140">
        <v>14</v>
      </c>
      <c r="B28" s="11" t="s">
        <v>586</v>
      </c>
      <c r="C28" s="6" t="s">
        <v>518</v>
      </c>
      <c r="D28" s="100">
        <v>6711.42</v>
      </c>
      <c r="E28" s="64">
        <f t="shared" si="2"/>
        <v>2013.4259999999999</v>
      </c>
      <c r="F28" s="64">
        <f t="shared" si="3"/>
        <v>8724.8459999999995</v>
      </c>
    </row>
    <row r="29" spans="1:6" ht="15" customHeight="1">
      <c r="A29" s="140">
        <v>15</v>
      </c>
      <c r="B29" s="11" t="s">
        <v>587</v>
      </c>
      <c r="C29" s="6" t="s">
        <v>518</v>
      </c>
      <c r="D29" s="100">
        <v>7228.67</v>
      </c>
      <c r="E29" s="64">
        <f t="shared" si="2"/>
        <v>2168.6010000000001</v>
      </c>
      <c r="F29" s="64">
        <f t="shared" si="3"/>
        <v>9397.2710000000006</v>
      </c>
    </row>
    <row r="30" spans="1:6" ht="15" customHeight="1">
      <c r="A30" s="140">
        <v>16</v>
      </c>
      <c r="B30" s="11" t="s">
        <v>588</v>
      </c>
      <c r="C30" s="6" t="s">
        <v>518</v>
      </c>
      <c r="D30" s="100">
        <v>11143.27</v>
      </c>
      <c r="E30" s="64">
        <f t="shared" si="2"/>
        <v>3342.9810000000002</v>
      </c>
      <c r="F30" s="64">
        <f t="shared" si="3"/>
        <v>14486.251</v>
      </c>
    </row>
    <row r="31" spans="1:6" ht="15" customHeight="1">
      <c r="A31" s="140">
        <v>17</v>
      </c>
      <c r="B31" s="11" t="s">
        <v>589</v>
      </c>
      <c r="C31" s="6" t="s">
        <v>518</v>
      </c>
      <c r="D31" s="100">
        <v>17875.02</v>
      </c>
      <c r="E31" s="64">
        <f t="shared" si="2"/>
        <v>5362.5060000000003</v>
      </c>
      <c r="F31" s="64">
        <f t="shared" si="3"/>
        <v>23237.526000000002</v>
      </c>
    </row>
    <row r="32" spans="1:6" ht="15" customHeight="1">
      <c r="A32" s="140">
        <v>18</v>
      </c>
      <c r="B32" s="11" t="s">
        <v>590</v>
      </c>
      <c r="C32" s="6" t="s">
        <v>518</v>
      </c>
      <c r="D32" s="100">
        <v>25377.200000000001</v>
      </c>
      <c r="E32" s="64">
        <f t="shared" si="2"/>
        <v>7613.16</v>
      </c>
      <c r="F32" s="64">
        <f t="shared" si="3"/>
        <v>32990.36</v>
      </c>
    </row>
    <row r="33" spans="1:6" ht="15" customHeight="1">
      <c r="A33" s="140">
        <v>19</v>
      </c>
      <c r="B33" s="11" t="s">
        <v>591</v>
      </c>
      <c r="C33" s="6" t="s">
        <v>518</v>
      </c>
      <c r="D33" s="100">
        <v>34116.019999999997</v>
      </c>
      <c r="E33" s="64">
        <f t="shared" si="2"/>
        <v>10234.805999999999</v>
      </c>
      <c r="F33" s="64">
        <f t="shared" si="3"/>
        <v>44350.825999999994</v>
      </c>
    </row>
    <row r="34" spans="1:6" ht="15" customHeight="1">
      <c r="A34" s="140">
        <v>20</v>
      </c>
      <c r="B34" s="11" t="s">
        <v>592</v>
      </c>
      <c r="C34" s="6" t="s">
        <v>518</v>
      </c>
      <c r="D34" s="100">
        <v>39195.79</v>
      </c>
      <c r="E34" s="64">
        <f t="shared" si="2"/>
        <v>11758.736999999999</v>
      </c>
      <c r="F34" s="64">
        <f t="shared" si="3"/>
        <v>50954.527000000002</v>
      </c>
    </row>
    <row r="35" spans="1:6" ht="15" customHeight="1">
      <c r="A35" s="140">
        <v>21</v>
      </c>
      <c r="B35" s="11" t="s">
        <v>593</v>
      </c>
      <c r="C35" s="6" t="s">
        <v>518</v>
      </c>
      <c r="D35" s="100">
        <v>41678.129999999997</v>
      </c>
      <c r="E35" s="64">
        <f t="shared" si="2"/>
        <v>12503.438999999998</v>
      </c>
      <c r="F35" s="64">
        <f t="shared" si="3"/>
        <v>54181.568999999996</v>
      </c>
    </row>
    <row r="36" spans="1:6" ht="15" customHeight="1">
      <c r="A36" s="6"/>
      <c r="B36" s="48" t="s">
        <v>594</v>
      </c>
      <c r="C36" s="8"/>
      <c r="D36" s="65"/>
      <c r="E36" s="65"/>
      <c r="F36" s="64"/>
    </row>
    <row r="37" spans="1:6" ht="15" customHeight="1">
      <c r="A37" s="140">
        <v>22</v>
      </c>
      <c r="B37" s="11" t="s">
        <v>584</v>
      </c>
      <c r="C37" s="6" t="s">
        <v>518</v>
      </c>
      <c r="D37" s="100">
        <v>5889.16</v>
      </c>
      <c r="E37" s="64">
        <f t="shared" ref="E37:E57" si="4">D37*0.3</f>
        <v>1766.7479999999998</v>
      </c>
      <c r="F37" s="64">
        <f t="shared" ref="F37:F46" si="5">E37+D37</f>
        <v>7655.9079999999994</v>
      </c>
    </row>
    <row r="38" spans="1:6" ht="15" customHeight="1">
      <c r="A38" s="140">
        <v>23</v>
      </c>
      <c r="B38" s="11" t="s">
        <v>585</v>
      </c>
      <c r="C38" s="6" t="s">
        <v>518</v>
      </c>
      <c r="D38" s="100">
        <v>5276.69</v>
      </c>
      <c r="E38" s="64">
        <f t="shared" si="4"/>
        <v>1583.0069999999998</v>
      </c>
      <c r="F38" s="64">
        <f t="shared" si="5"/>
        <v>6859.6969999999992</v>
      </c>
    </row>
    <row r="39" spans="1:6" ht="15" customHeight="1">
      <c r="A39" s="140">
        <v>24</v>
      </c>
      <c r="B39" s="11" t="s">
        <v>586</v>
      </c>
      <c r="C39" s="6" t="s">
        <v>518</v>
      </c>
      <c r="D39" s="100">
        <v>6281.23</v>
      </c>
      <c r="E39" s="64">
        <f t="shared" si="4"/>
        <v>1884.3689999999997</v>
      </c>
      <c r="F39" s="64">
        <f t="shared" si="5"/>
        <v>8165.5989999999993</v>
      </c>
    </row>
    <row r="40" spans="1:6" ht="15" customHeight="1">
      <c r="A40" s="140">
        <v>25</v>
      </c>
      <c r="B40" s="11" t="s">
        <v>587</v>
      </c>
      <c r="C40" s="6" t="s">
        <v>518</v>
      </c>
      <c r="D40" s="100">
        <v>7246.46</v>
      </c>
      <c r="E40" s="64">
        <f t="shared" si="4"/>
        <v>2173.9380000000001</v>
      </c>
      <c r="F40" s="64">
        <f t="shared" si="5"/>
        <v>9420.398000000001</v>
      </c>
    </row>
    <row r="41" spans="1:6" ht="15" customHeight="1">
      <c r="A41" s="140">
        <v>26</v>
      </c>
      <c r="B41" s="11" t="s">
        <v>588</v>
      </c>
      <c r="C41" s="6" t="s">
        <v>518</v>
      </c>
      <c r="D41" s="100">
        <v>11032.01</v>
      </c>
      <c r="E41" s="64">
        <f t="shared" si="4"/>
        <v>3309.6030000000001</v>
      </c>
      <c r="F41" s="64">
        <f t="shared" si="5"/>
        <v>14341.613000000001</v>
      </c>
    </row>
    <row r="42" spans="1:6" ht="15" customHeight="1">
      <c r="A42" s="140">
        <v>27</v>
      </c>
      <c r="B42" s="11" t="s">
        <v>589</v>
      </c>
      <c r="C42" s="6" t="s">
        <v>518</v>
      </c>
      <c r="D42" s="100">
        <v>19032.22</v>
      </c>
      <c r="E42" s="64">
        <f t="shared" si="4"/>
        <v>5709.6660000000002</v>
      </c>
      <c r="F42" s="64">
        <f t="shared" si="5"/>
        <v>24741.886000000002</v>
      </c>
    </row>
    <row r="43" spans="1:6" ht="15" customHeight="1">
      <c r="A43" s="140">
        <v>28</v>
      </c>
      <c r="B43" s="11" t="s">
        <v>590</v>
      </c>
      <c r="C43" s="6" t="s">
        <v>518</v>
      </c>
      <c r="D43" s="100">
        <v>26928.47</v>
      </c>
      <c r="E43" s="64">
        <f t="shared" si="4"/>
        <v>8078.5410000000002</v>
      </c>
      <c r="F43" s="64">
        <f t="shared" si="5"/>
        <v>35007.010999999999</v>
      </c>
    </row>
    <row r="44" spans="1:6" ht="15" customHeight="1">
      <c r="A44" s="140">
        <v>29</v>
      </c>
      <c r="B44" s="11" t="s">
        <v>591</v>
      </c>
      <c r="C44" s="6" t="s">
        <v>518</v>
      </c>
      <c r="D44" s="100">
        <v>39986.58</v>
      </c>
      <c r="E44" s="64">
        <f t="shared" si="4"/>
        <v>11995.974</v>
      </c>
      <c r="F44" s="64">
        <f t="shared" si="5"/>
        <v>51982.554000000004</v>
      </c>
    </row>
    <row r="45" spans="1:6" ht="15" customHeight="1">
      <c r="A45" s="140">
        <v>30</v>
      </c>
      <c r="B45" s="11" t="s">
        <v>592</v>
      </c>
      <c r="C45" s="6" t="s">
        <v>518</v>
      </c>
      <c r="D45" s="100">
        <v>57710.81</v>
      </c>
      <c r="E45" s="64">
        <f t="shared" si="4"/>
        <v>17313.242999999999</v>
      </c>
      <c r="F45" s="64">
        <f t="shared" si="5"/>
        <v>75024.053</v>
      </c>
    </row>
    <row r="46" spans="1:6" ht="15" customHeight="1">
      <c r="A46" s="140">
        <v>31</v>
      </c>
      <c r="B46" s="11" t="s">
        <v>593</v>
      </c>
      <c r="C46" s="6" t="s">
        <v>518</v>
      </c>
      <c r="D46" s="100">
        <v>65731.02</v>
      </c>
      <c r="E46" s="64">
        <f t="shared" si="4"/>
        <v>19719.306</v>
      </c>
      <c r="F46" s="64">
        <f t="shared" si="5"/>
        <v>85450.326000000001</v>
      </c>
    </row>
    <row r="47" spans="1:6" ht="15" customHeight="1">
      <c r="A47" s="6"/>
      <c r="B47" s="48" t="s">
        <v>595</v>
      </c>
      <c r="C47" s="8"/>
      <c r="D47" s="65"/>
      <c r="E47" s="65"/>
      <c r="F47" s="64"/>
    </row>
    <row r="48" spans="1:6" ht="15" customHeight="1">
      <c r="A48" s="140">
        <v>32</v>
      </c>
      <c r="B48" s="11" t="s">
        <v>584</v>
      </c>
      <c r="C48" s="6" t="s">
        <v>518</v>
      </c>
      <c r="D48" s="100">
        <v>5006.87</v>
      </c>
      <c r="E48" s="64">
        <f t="shared" si="4"/>
        <v>1502.0609999999999</v>
      </c>
      <c r="F48" s="64">
        <f t="shared" ref="F48:F57" si="6">E48+D48</f>
        <v>6508.9309999999996</v>
      </c>
    </row>
    <row r="49" spans="1:6" ht="15" customHeight="1">
      <c r="A49" s="140">
        <v>33</v>
      </c>
      <c r="B49" s="11" t="s">
        <v>585</v>
      </c>
      <c r="C49" s="6" t="s">
        <v>518</v>
      </c>
      <c r="D49" s="100">
        <v>5804.85</v>
      </c>
      <c r="E49" s="64">
        <f t="shared" si="4"/>
        <v>1741.4550000000002</v>
      </c>
      <c r="F49" s="64">
        <f t="shared" si="6"/>
        <v>7546.3050000000003</v>
      </c>
    </row>
    <row r="50" spans="1:6" ht="15" customHeight="1">
      <c r="A50" s="140">
        <v>34</v>
      </c>
      <c r="B50" s="11" t="s">
        <v>586</v>
      </c>
      <c r="C50" s="6" t="s">
        <v>518</v>
      </c>
      <c r="D50" s="100">
        <v>7987.22</v>
      </c>
      <c r="E50" s="64">
        <f t="shared" si="4"/>
        <v>2396.1660000000002</v>
      </c>
      <c r="F50" s="64">
        <f t="shared" si="6"/>
        <v>10383.386</v>
      </c>
    </row>
    <row r="51" spans="1:6" ht="15" customHeight="1">
      <c r="A51" s="140">
        <v>35</v>
      </c>
      <c r="B51" s="11" t="s">
        <v>587</v>
      </c>
      <c r="C51" s="6" t="s">
        <v>518</v>
      </c>
      <c r="D51" s="100">
        <v>8143.69</v>
      </c>
      <c r="E51" s="64">
        <f t="shared" si="4"/>
        <v>2443.107</v>
      </c>
      <c r="F51" s="64">
        <f t="shared" si="6"/>
        <v>10586.796999999999</v>
      </c>
    </row>
    <row r="52" spans="1:6" ht="15" customHeight="1">
      <c r="A52" s="140">
        <v>36</v>
      </c>
      <c r="B52" s="11" t="s">
        <v>588</v>
      </c>
      <c r="C52" s="6" t="s">
        <v>518</v>
      </c>
      <c r="D52" s="100">
        <v>14089.49</v>
      </c>
      <c r="E52" s="64">
        <f t="shared" si="4"/>
        <v>4226.8469999999998</v>
      </c>
      <c r="F52" s="64">
        <f t="shared" si="6"/>
        <v>18316.337</v>
      </c>
    </row>
    <row r="53" spans="1:6" ht="15" customHeight="1">
      <c r="A53" s="140">
        <v>37</v>
      </c>
      <c r="B53" s="11" t="s">
        <v>589</v>
      </c>
      <c r="C53" s="6" t="s">
        <v>518</v>
      </c>
      <c r="D53" s="100">
        <v>22374.11</v>
      </c>
      <c r="E53" s="64">
        <f t="shared" si="4"/>
        <v>6712.2330000000002</v>
      </c>
      <c r="F53" s="64">
        <f t="shared" si="6"/>
        <v>29086.343000000001</v>
      </c>
    </row>
    <row r="54" spans="1:6" ht="15" customHeight="1">
      <c r="A54" s="140">
        <v>38</v>
      </c>
      <c r="B54" s="11" t="s">
        <v>590</v>
      </c>
      <c r="C54" s="6" t="s">
        <v>518</v>
      </c>
      <c r="D54" s="100">
        <v>37605.85</v>
      </c>
      <c r="E54" s="64">
        <f t="shared" si="4"/>
        <v>11281.754999999999</v>
      </c>
      <c r="F54" s="64">
        <f t="shared" si="6"/>
        <v>48887.604999999996</v>
      </c>
    </row>
    <row r="55" spans="1:6" ht="15" customHeight="1">
      <c r="A55" s="140">
        <v>39</v>
      </c>
      <c r="B55" s="11" t="s">
        <v>591</v>
      </c>
      <c r="C55" s="6" t="s">
        <v>518</v>
      </c>
      <c r="D55" s="100">
        <v>41522.68</v>
      </c>
      <c r="E55" s="64">
        <f t="shared" si="4"/>
        <v>12456.804</v>
      </c>
      <c r="F55" s="64">
        <f t="shared" si="6"/>
        <v>53979.483999999997</v>
      </c>
    </row>
    <row r="56" spans="1:6" ht="15" customHeight="1">
      <c r="A56" s="140">
        <v>40</v>
      </c>
      <c r="B56" s="11" t="s">
        <v>592</v>
      </c>
      <c r="C56" s="6" t="s">
        <v>518</v>
      </c>
      <c r="D56" s="100">
        <v>52289.02</v>
      </c>
      <c r="E56" s="64">
        <f t="shared" si="4"/>
        <v>15686.705999999998</v>
      </c>
      <c r="F56" s="64">
        <f t="shared" si="6"/>
        <v>67975.725999999995</v>
      </c>
    </row>
    <row r="57" spans="1:6" ht="15" customHeight="1">
      <c r="A57" s="140">
        <v>41</v>
      </c>
      <c r="B57" s="11" t="s">
        <v>593</v>
      </c>
      <c r="C57" s="6" t="s">
        <v>518</v>
      </c>
      <c r="D57" s="100">
        <v>61816.4</v>
      </c>
      <c r="E57" s="64">
        <f t="shared" si="4"/>
        <v>18544.919999999998</v>
      </c>
      <c r="F57" s="64">
        <f t="shared" si="6"/>
        <v>80361.320000000007</v>
      </c>
    </row>
    <row r="58" spans="1:6" ht="15" customHeight="1">
      <c r="A58" s="6"/>
      <c r="B58" s="48" t="s">
        <v>596</v>
      </c>
      <c r="C58" s="8"/>
      <c r="D58" s="65"/>
      <c r="E58" s="65"/>
      <c r="F58" s="64"/>
    </row>
    <row r="59" spans="1:6" ht="15" customHeight="1">
      <c r="A59" s="140">
        <v>42</v>
      </c>
      <c r="B59" s="11" t="s">
        <v>584</v>
      </c>
      <c r="C59" s="6" t="s">
        <v>518</v>
      </c>
      <c r="D59" s="100">
        <v>6224.59</v>
      </c>
      <c r="E59" s="64">
        <f t="shared" ref="E59:E68" si="7">D59*0.3</f>
        <v>1867.377</v>
      </c>
      <c r="F59" s="64">
        <f t="shared" ref="F59:F68" si="8">E59+D59</f>
        <v>8091.9670000000006</v>
      </c>
    </row>
    <row r="60" spans="1:6" ht="15" customHeight="1">
      <c r="A60" s="140">
        <v>43</v>
      </c>
      <c r="B60" s="11" t="s">
        <v>585</v>
      </c>
      <c r="C60" s="6" t="s">
        <v>518</v>
      </c>
      <c r="D60" s="100">
        <v>6014.45</v>
      </c>
      <c r="E60" s="64">
        <f t="shared" si="7"/>
        <v>1804.3349999999998</v>
      </c>
      <c r="F60" s="64">
        <f t="shared" si="8"/>
        <v>7818.7849999999999</v>
      </c>
    </row>
    <row r="61" spans="1:6" ht="15" customHeight="1">
      <c r="A61" s="140">
        <v>44</v>
      </c>
      <c r="B61" s="11" t="s">
        <v>586</v>
      </c>
      <c r="C61" s="6" t="s">
        <v>518</v>
      </c>
      <c r="D61" s="100">
        <v>10078.16</v>
      </c>
      <c r="E61" s="64">
        <f t="shared" si="7"/>
        <v>3023.4479999999999</v>
      </c>
      <c r="F61" s="64">
        <f t="shared" si="8"/>
        <v>13101.608</v>
      </c>
    </row>
    <row r="62" spans="1:6" ht="15" customHeight="1">
      <c r="A62" s="140">
        <v>45</v>
      </c>
      <c r="B62" s="11" t="s">
        <v>587</v>
      </c>
      <c r="C62" s="6" t="s">
        <v>518</v>
      </c>
      <c r="D62" s="100">
        <v>8675.6299999999992</v>
      </c>
      <c r="E62" s="64">
        <f t="shared" si="7"/>
        <v>2602.6889999999999</v>
      </c>
      <c r="F62" s="64">
        <f t="shared" si="8"/>
        <v>11278.319</v>
      </c>
    </row>
    <row r="63" spans="1:6" ht="15" customHeight="1">
      <c r="A63" s="140">
        <v>46</v>
      </c>
      <c r="B63" s="11" t="s">
        <v>588</v>
      </c>
      <c r="C63" s="6" t="s">
        <v>518</v>
      </c>
      <c r="D63" s="100">
        <v>11085.65</v>
      </c>
      <c r="E63" s="64">
        <f t="shared" si="7"/>
        <v>3325.6949999999997</v>
      </c>
      <c r="F63" s="64">
        <f t="shared" si="8"/>
        <v>14411.344999999999</v>
      </c>
    </row>
    <row r="64" spans="1:6" ht="15" customHeight="1">
      <c r="A64" s="140">
        <v>47</v>
      </c>
      <c r="B64" s="11" t="s">
        <v>589</v>
      </c>
      <c r="C64" s="6" t="s">
        <v>518</v>
      </c>
      <c r="D64" s="100">
        <v>24408.3</v>
      </c>
      <c r="E64" s="64">
        <f t="shared" si="7"/>
        <v>7322.49</v>
      </c>
      <c r="F64" s="64">
        <f t="shared" si="8"/>
        <v>31730.79</v>
      </c>
    </row>
    <row r="65" spans="1:6" ht="15" customHeight="1">
      <c r="A65" s="140">
        <v>48</v>
      </c>
      <c r="B65" s="11" t="s">
        <v>590</v>
      </c>
      <c r="C65" s="6" t="s">
        <v>518</v>
      </c>
      <c r="D65" s="100">
        <v>41039.01</v>
      </c>
      <c r="E65" s="64">
        <f t="shared" si="7"/>
        <v>12311.703</v>
      </c>
      <c r="F65" s="64">
        <f t="shared" si="8"/>
        <v>53350.713000000003</v>
      </c>
    </row>
    <row r="66" spans="1:6" ht="15" customHeight="1">
      <c r="A66" s="140">
        <v>49</v>
      </c>
      <c r="B66" s="11" t="s">
        <v>591</v>
      </c>
      <c r="C66" s="6" t="s">
        <v>518</v>
      </c>
      <c r="D66" s="100">
        <v>56997.64</v>
      </c>
      <c r="E66" s="64">
        <f t="shared" si="7"/>
        <v>17099.291999999998</v>
      </c>
      <c r="F66" s="64">
        <f t="shared" si="8"/>
        <v>74096.932000000001</v>
      </c>
    </row>
    <row r="67" spans="1:6" ht="15" customHeight="1">
      <c r="A67" s="140">
        <v>50</v>
      </c>
      <c r="B67" s="11" t="s">
        <v>592</v>
      </c>
      <c r="C67" s="6" t="s">
        <v>518</v>
      </c>
      <c r="D67" s="100">
        <v>75612.56</v>
      </c>
      <c r="E67" s="64">
        <f t="shared" si="7"/>
        <v>22683.768</v>
      </c>
      <c r="F67" s="64">
        <f t="shared" si="8"/>
        <v>98296.327999999994</v>
      </c>
    </row>
    <row r="68" spans="1:6" ht="15" customHeight="1">
      <c r="A68" s="140">
        <v>51</v>
      </c>
      <c r="B68" s="11" t="s">
        <v>593</v>
      </c>
      <c r="C68" s="6" t="s">
        <v>518</v>
      </c>
      <c r="D68" s="100">
        <v>78037.13</v>
      </c>
      <c r="E68" s="64">
        <f t="shared" si="7"/>
        <v>23411.138999999999</v>
      </c>
      <c r="F68" s="64">
        <f t="shared" si="8"/>
        <v>101448.269</v>
      </c>
    </row>
    <row r="69" spans="1:6" ht="15" customHeight="1">
      <c r="A69" s="6"/>
      <c r="B69" s="48" t="s">
        <v>597</v>
      </c>
      <c r="C69" s="8"/>
      <c r="D69" s="65"/>
      <c r="E69" s="65"/>
      <c r="F69" s="64"/>
    </row>
    <row r="70" spans="1:6" ht="15" customHeight="1">
      <c r="A70" s="140">
        <v>52</v>
      </c>
      <c r="B70" s="11" t="s">
        <v>584</v>
      </c>
      <c r="C70" s="6" t="s">
        <v>518</v>
      </c>
      <c r="D70" s="100">
        <v>4692.63</v>
      </c>
      <c r="E70" s="64">
        <f t="shared" ref="E70:E79" si="9">D70*0.3</f>
        <v>1407.789</v>
      </c>
      <c r="F70" s="64">
        <f t="shared" ref="F70:F79" si="10">E70+D70</f>
        <v>6100.4189999999999</v>
      </c>
    </row>
    <row r="71" spans="1:6" ht="15" customHeight="1">
      <c r="A71" s="140">
        <v>53</v>
      </c>
      <c r="B71" s="11" t="s">
        <v>585</v>
      </c>
      <c r="C71" s="6" t="s">
        <v>518</v>
      </c>
      <c r="D71" s="100">
        <v>4692.63</v>
      </c>
      <c r="E71" s="64">
        <f t="shared" si="9"/>
        <v>1407.789</v>
      </c>
      <c r="F71" s="64">
        <f t="shared" si="10"/>
        <v>6100.4189999999999</v>
      </c>
    </row>
    <row r="72" spans="1:6" ht="15" customHeight="1">
      <c r="A72" s="140">
        <v>54</v>
      </c>
      <c r="B72" s="11" t="s">
        <v>586</v>
      </c>
      <c r="C72" s="6" t="s">
        <v>518</v>
      </c>
      <c r="D72" s="100">
        <v>5042.07</v>
      </c>
      <c r="E72" s="64">
        <f t="shared" si="9"/>
        <v>1512.6209999999999</v>
      </c>
      <c r="F72" s="64">
        <f t="shared" si="10"/>
        <v>6554.6909999999998</v>
      </c>
    </row>
    <row r="73" spans="1:6" ht="15" customHeight="1">
      <c r="A73" s="140">
        <v>55</v>
      </c>
      <c r="B73" s="11" t="s">
        <v>587</v>
      </c>
      <c r="C73" s="6" t="s">
        <v>518</v>
      </c>
      <c r="D73" s="100">
        <v>6227.58</v>
      </c>
      <c r="E73" s="64">
        <f t="shared" si="9"/>
        <v>1868.2739999999999</v>
      </c>
      <c r="F73" s="64">
        <f t="shared" si="10"/>
        <v>8095.8539999999994</v>
      </c>
    </row>
    <row r="74" spans="1:6" ht="15" customHeight="1">
      <c r="A74" s="140">
        <v>56</v>
      </c>
      <c r="B74" s="11" t="s">
        <v>588</v>
      </c>
      <c r="C74" s="6" t="s">
        <v>518</v>
      </c>
      <c r="D74" s="100">
        <v>8416.98</v>
      </c>
      <c r="E74" s="64">
        <f t="shared" si="9"/>
        <v>2525.0939999999996</v>
      </c>
      <c r="F74" s="64">
        <f t="shared" si="10"/>
        <v>10942.073999999999</v>
      </c>
    </row>
    <row r="75" spans="1:6" ht="15" customHeight="1">
      <c r="A75" s="140">
        <v>57</v>
      </c>
      <c r="B75" s="11" t="s">
        <v>589</v>
      </c>
      <c r="C75" s="6" t="s">
        <v>518</v>
      </c>
      <c r="D75" s="100">
        <v>12458.02</v>
      </c>
      <c r="E75" s="64">
        <f t="shared" si="9"/>
        <v>3737.4059999999999</v>
      </c>
      <c r="F75" s="64">
        <f t="shared" si="10"/>
        <v>16195.425999999999</v>
      </c>
    </row>
    <row r="76" spans="1:6" ht="15" customHeight="1">
      <c r="A76" s="140">
        <v>58</v>
      </c>
      <c r="B76" s="11" t="s">
        <v>590</v>
      </c>
      <c r="C76" s="6" t="s">
        <v>518</v>
      </c>
      <c r="D76" s="100">
        <v>19767.07</v>
      </c>
      <c r="E76" s="64">
        <f t="shared" si="9"/>
        <v>5930.1210000000001</v>
      </c>
      <c r="F76" s="64">
        <f t="shared" si="10"/>
        <v>25697.190999999999</v>
      </c>
    </row>
    <row r="77" spans="1:6" ht="15" customHeight="1">
      <c r="A77" s="140">
        <v>59</v>
      </c>
      <c r="B77" s="11" t="s">
        <v>591</v>
      </c>
      <c r="C77" s="6" t="s">
        <v>518</v>
      </c>
      <c r="D77" s="100">
        <v>21169.87</v>
      </c>
      <c r="E77" s="64">
        <f t="shared" si="9"/>
        <v>6350.9609999999993</v>
      </c>
      <c r="F77" s="64">
        <f t="shared" si="10"/>
        <v>27520.830999999998</v>
      </c>
    </row>
    <row r="78" spans="1:6" ht="15" customHeight="1">
      <c r="A78" s="140">
        <v>60</v>
      </c>
      <c r="B78" s="11" t="s">
        <v>592</v>
      </c>
      <c r="C78" s="6" t="s">
        <v>518</v>
      </c>
      <c r="D78" s="100">
        <v>28823.13</v>
      </c>
      <c r="E78" s="64">
        <f t="shared" si="9"/>
        <v>8646.9390000000003</v>
      </c>
      <c r="F78" s="64">
        <f t="shared" si="10"/>
        <v>37470.069000000003</v>
      </c>
    </row>
    <row r="79" spans="1:6" ht="15" customHeight="1">
      <c r="A79" s="140">
        <v>61</v>
      </c>
      <c r="B79" s="11" t="s">
        <v>593</v>
      </c>
      <c r="C79" s="6" t="s">
        <v>518</v>
      </c>
      <c r="D79" s="100">
        <v>31332.25</v>
      </c>
      <c r="E79" s="64">
        <f t="shared" si="9"/>
        <v>9399.6749999999993</v>
      </c>
      <c r="F79" s="64">
        <f t="shared" si="10"/>
        <v>40731.925000000003</v>
      </c>
    </row>
    <row r="80" spans="1:6" ht="15" customHeight="1">
      <c r="A80" s="281"/>
      <c r="B80" s="288" t="s">
        <v>598</v>
      </c>
      <c r="C80" s="283"/>
      <c r="D80" s="284"/>
      <c r="E80" s="284"/>
      <c r="F80" s="285"/>
    </row>
    <row r="81" spans="1:6" ht="15" customHeight="1">
      <c r="A81" s="286"/>
      <c r="B81" s="432" t="s">
        <v>599</v>
      </c>
      <c r="C81" s="433"/>
      <c r="D81" s="433"/>
      <c r="E81" s="433"/>
      <c r="F81" s="287"/>
    </row>
    <row r="82" spans="1:6" ht="15" customHeight="1">
      <c r="A82" s="205" t="s">
        <v>152</v>
      </c>
      <c r="B82" s="291" t="s">
        <v>482</v>
      </c>
      <c r="C82" s="196" t="s">
        <v>387</v>
      </c>
      <c r="D82" s="202" t="s">
        <v>151</v>
      </c>
      <c r="E82" s="198" t="s">
        <v>473</v>
      </c>
      <c r="F82" s="202" t="s">
        <v>386</v>
      </c>
    </row>
    <row r="83" spans="1:6" ht="15" customHeight="1">
      <c r="A83" s="5"/>
      <c r="B83" s="48" t="s">
        <v>583</v>
      </c>
      <c r="C83" s="8"/>
      <c r="D83" s="65"/>
      <c r="E83" s="65"/>
      <c r="F83" s="64"/>
    </row>
    <row r="84" spans="1:6" ht="15" customHeight="1">
      <c r="A84" s="140">
        <v>62</v>
      </c>
      <c r="B84" s="11" t="s">
        <v>590</v>
      </c>
      <c r="C84" s="6" t="s">
        <v>518</v>
      </c>
      <c r="D84" s="100">
        <v>26715.64</v>
      </c>
      <c r="E84" s="64">
        <f>D84*0.3</f>
        <v>8014.6919999999991</v>
      </c>
      <c r="F84" s="64">
        <f>E84+D84</f>
        <v>34730.331999999995</v>
      </c>
    </row>
    <row r="85" spans="1:6" ht="15" customHeight="1">
      <c r="A85" s="6"/>
      <c r="B85" s="48" t="s">
        <v>594</v>
      </c>
      <c r="C85" s="8"/>
      <c r="D85" s="65"/>
      <c r="E85" s="65"/>
      <c r="F85" s="64"/>
    </row>
    <row r="86" spans="1:6" ht="15" customHeight="1">
      <c r="A86" s="140">
        <v>63</v>
      </c>
      <c r="B86" s="11" t="s">
        <v>590</v>
      </c>
      <c r="C86" s="6" t="s">
        <v>518</v>
      </c>
      <c r="D86" s="100">
        <v>30471.32</v>
      </c>
      <c r="E86" s="64">
        <f>D86*0.3</f>
        <v>9141.3959999999988</v>
      </c>
      <c r="F86" s="64">
        <f>E86+D86</f>
        <v>39612.716</v>
      </c>
    </row>
    <row r="87" spans="1:6" ht="15" customHeight="1">
      <c r="A87" s="6"/>
      <c r="B87" s="48" t="s">
        <v>595</v>
      </c>
      <c r="C87" s="8"/>
      <c r="D87" s="65"/>
      <c r="E87" s="65"/>
      <c r="F87" s="64"/>
    </row>
    <row r="88" spans="1:6" ht="15" customHeight="1">
      <c r="A88" s="140">
        <v>64</v>
      </c>
      <c r="B88" s="11" t="s">
        <v>590</v>
      </c>
      <c r="C88" s="6" t="s">
        <v>518</v>
      </c>
      <c r="D88" s="100">
        <v>37775.25</v>
      </c>
      <c r="E88" s="64">
        <f>D88*0.3</f>
        <v>11332.574999999999</v>
      </c>
      <c r="F88" s="64">
        <f>E88+D88</f>
        <v>49107.824999999997</v>
      </c>
    </row>
    <row r="89" spans="1:6" ht="15" customHeight="1">
      <c r="A89" s="6"/>
      <c r="B89" s="48" t="s">
        <v>596</v>
      </c>
      <c r="C89" s="8"/>
      <c r="D89" s="65"/>
      <c r="E89" s="65"/>
      <c r="F89" s="64"/>
    </row>
    <row r="90" spans="1:6" ht="15" customHeight="1">
      <c r="A90" s="140">
        <v>65</v>
      </c>
      <c r="B90" s="11" t="s">
        <v>590</v>
      </c>
      <c r="C90" s="6" t="s">
        <v>518</v>
      </c>
      <c r="D90" s="100">
        <v>40567.120000000003</v>
      </c>
      <c r="E90" s="64">
        <f>D90*0.3</f>
        <v>12170.136</v>
      </c>
      <c r="F90" s="64">
        <f>E90+D90</f>
        <v>52737.256000000001</v>
      </c>
    </row>
    <row r="91" spans="1:6" ht="15" customHeight="1">
      <c r="A91" s="6"/>
      <c r="B91" s="48" t="s">
        <v>597</v>
      </c>
      <c r="C91" s="8"/>
      <c r="D91" s="65"/>
      <c r="E91" s="65"/>
      <c r="F91" s="64"/>
    </row>
    <row r="92" spans="1:6" ht="15" customHeight="1">
      <c r="A92" s="140">
        <v>66</v>
      </c>
      <c r="B92" s="11" t="s">
        <v>590</v>
      </c>
      <c r="C92" s="6" t="s">
        <v>518</v>
      </c>
      <c r="D92" s="100">
        <v>21770.76</v>
      </c>
      <c r="E92" s="64">
        <f t="shared" ref="E92" si="11">D92*0.3</f>
        <v>6531.2279999999992</v>
      </c>
      <c r="F92" s="64">
        <f t="shared" ref="F92" si="12">E92+D92</f>
        <v>28301.987999999998</v>
      </c>
    </row>
    <row r="93" spans="1:6" ht="15" customHeight="1">
      <c r="A93" s="281"/>
      <c r="B93" s="288" t="s">
        <v>835</v>
      </c>
      <c r="C93" s="283"/>
      <c r="D93" s="284"/>
      <c r="E93" s="284"/>
      <c r="F93" s="285"/>
    </row>
    <row r="94" spans="1:6" ht="15" customHeight="1">
      <c r="A94" s="286"/>
      <c r="B94" s="432" t="s">
        <v>599</v>
      </c>
      <c r="C94" s="433"/>
      <c r="D94" s="433"/>
      <c r="E94" s="433"/>
      <c r="F94" s="287"/>
    </row>
    <row r="95" spans="1:6" ht="15" customHeight="1">
      <c r="A95" s="205" t="s">
        <v>152</v>
      </c>
      <c r="B95" s="291" t="s">
        <v>482</v>
      </c>
      <c r="C95" s="197" t="s">
        <v>387</v>
      </c>
      <c r="D95" s="202" t="s">
        <v>151</v>
      </c>
      <c r="E95" s="198" t="s">
        <v>473</v>
      </c>
      <c r="F95" s="202" t="s">
        <v>386</v>
      </c>
    </row>
    <row r="96" spans="1:6" ht="15" customHeight="1">
      <c r="A96" s="5"/>
      <c r="B96" s="206" t="s">
        <v>600</v>
      </c>
      <c r="C96" s="8"/>
      <c r="D96" s="65"/>
      <c r="E96" s="65"/>
      <c r="F96" s="64"/>
    </row>
    <row r="97" spans="1:6" ht="15" customHeight="1">
      <c r="A97" s="140">
        <v>67</v>
      </c>
      <c r="B97" s="11" t="s">
        <v>584</v>
      </c>
      <c r="C97" s="6" t="s">
        <v>518</v>
      </c>
      <c r="D97" s="100">
        <v>4630.7</v>
      </c>
      <c r="E97" s="64">
        <f t="shared" ref="E97:E106" si="13">D97*0.3</f>
        <v>1389.2099999999998</v>
      </c>
      <c r="F97" s="64">
        <f t="shared" ref="F97:F106" si="14">E97+D97</f>
        <v>6019.91</v>
      </c>
    </row>
    <row r="98" spans="1:6" ht="15" customHeight="1">
      <c r="A98" s="140">
        <v>68</v>
      </c>
      <c r="B98" s="11" t="s">
        <v>585</v>
      </c>
      <c r="C98" s="6" t="s">
        <v>518</v>
      </c>
      <c r="D98" s="100">
        <v>4638.16</v>
      </c>
      <c r="E98" s="64">
        <f t="shared" si="13"/>
        <v>1391.4479999999999</v>
      </c>
      <c r="F98" s="64">
        <f t="shared" si="14"/>
        <v>6029.6080000000002</v>
      </c>
    </row>
    <row r="99" spans="1:6" ht="15" customHeight="1">
      <c r="A99" s="140">
        <v>69</v>
      </c>
      <c r="B99" s="11" t="s">
        <v>586</v>
      </c>
      <c r="C99" s="6" t="s">
        <v>518</v>
      </c>
      <c r="D99" s="100">
        <v>5273.35</v>
      </c>
      <c r="E99" s="64">
        <f t="shared" si="13"/>
        <v>1582.0050000000001</v>
      </c>
      <c r="F99" s="64">
        <f t="shared" si="14"/>
        <v>6855.3550000000005</v>
      </c>
    </row>
    <row r="100" spans="1:6" ht="15" customHeight="1">
      <c r="A100" s="140">
        <v>70</v>
      </c>
      <c r="B100" s="11" t="s">
        <v>587</v>
      </c>
      <c r="C100" s="6" t="s">
        <v>518</v>
      </c>
      <c r="D100" s="100">
        <v>6264.1</v>
      </c>
      <c r="E100" s="64">
        <f t="shared" si="13"/>
        <v>1879.23</v>
      </c>
      <c r="F100" s="64">
        <f t="shared" si="14"/>
        <v>8143.33</v>
      </c>
    </row>
    <row r="101" spans="1:6" ht="15" customHeight="1">
      <c r="A101" s="140">
        <v>71</v>
      </c>
      <c r="B101" s="11" t="s">
        <v>588</v>
      </c>
      <c r="C101" s="6" t="s">
        <v>518</v>
      </c>
      <c r="D101" s="100">
        <v>8308.11</v>
      </c>
      <c r="E101" s="64">
        <f t="shared" si="13"/>
        <v>2492.433</v>
      </c>
      <c r="F101" s="64">
        <f t="shared" si="14"/>
        <v>10800.543000000001</v>
      </c>
    </row>
    <row r="102" spans="1:6" ht="15" customHeight="1">
      <c r="A102" s="140">
        <v>72</v>
      </c>
      <c r="B102" s="11" t="s">
        <v>589</v>
      </c>
      <c r="C102" s="6" t="s">
        <v>518</v>
      </c>
      <c r="D102" s="100">
        <v>11897.14</v>
      </c>
      <c r="E102" s="64">
        <f t="shared" si="13"/>
        <v>3569.1419999999998</v>
      </c>
      <c r="F102" s="64">
        <f t="shared" si="14"/>
        <v>15466.281999999999</v>
      </c>
    </row>
    <row r="103" spans="1:6" ht="15" customHeight="1">
      <c r="A103" s="140">
        <v>73</v>
      </c>
      <c r="B103" s="11" t="s">
        <v>590</v>
      </c>
      <c r="C103" s="6" t="s">
        <v>518</v>
      </c>
      <c r="D103" s="100">
        <v>22023.39</v>
      </c>
      <c r="E103" s="64">
        <f t="shared" si="13"/>
        <v>6607.0169999999998</v>
      </c>
      <c r="F103" s="64">
        <f t="shared" si="14"/>
        <v>28630.406999999999</v>
      </c>
    </row>
    <row r="104" spans="1:6" ht="15" customHeight="1">
      <c r="A104" s="140">
        <v>74</v>
      </c>
      <c r="B104" s="11" t="s">
        <v>591</v>
      </c>
      <c r="C104" s="6" t="s">
        <v>518</v>
      </c>
      <c r="D104" s="100">
        <v>26013.08</v>
      </c>
      <c r="E104" s="64">
        <f t="shared" si="13"/>
        <v>7803.924</v>
      </c>
      <c r="F104" s="64">
        <f t="shared" si="14"/>
        <v>33817.004000000001</v>
      </c>
    </row>
    <row r="105" spans="1:6" ht="15" customHeight="1">
      <c r="A105" s="140">
        <v>75</v>
      </c>
      <c r="B105" s="11" t="s">
        <v>592</v>
      </c>
      <c r="C105" s="6" t="s">
        <v>518</v>
      </c>
      <c r="D105" s="100">
        <v>39496.32</v>
      </c>
      <c r="E105" s="64">
        <f t="shared" si="13"/>
        <v>11848.895999999999</v>
      </c>
      <c r="F105" s="64">
        <f t="shared" si="14"/>
        <v>51345.216</v>
      </c>
    </row>
    <row r="106" spans="1:6" ht="15" customHeight="1">
      <c r="A106" s="140">
        <v>76</v>
      </c>
      <c r="B106" s="11" t="s">
        <v>593</v>
      </c>
      <c r="C106" s="6" t="s">
        <v>518</v>
      </c>
      <c r="D106" s="100">
        <v>41926.65</v>
      </c>
      <c r="E106" s="64">
        <f t="shared" si="13"/>
        <v>12577.995000000001</v>
      </c>
      <c r="F106" s="64">
        <f t="shared" si="14"/>
        <v>54504.645000000004</v>
      </c>
    </row>
    <row r="107" spans="1:6" ht="15" customHeight="1">
      <c r="A107" s="6"/>
      <c r="B107" s="207" t="s">
        <v>601</v>
      </c>
      <c r="C107" s="208"/>
      <c r="D107" s="209"/>
      <c r="E107" s="210"/>
      <c r="F107" s="64"/>
    </row>
    <row r="108" spans="1:6" ht="15" customHeight="1">
      <c r="A108" s="140">
        <v>77</v>
      </c>
      <c r="B108" s="11" t="s">
        <v>584</v>
      </c>
      <c r="C108" s="6" t="s">
        <v>518</v>
      </c>
      <c r="D108" s="100">
        <v>15479.04</v>
      </c>
      <c r="E108" s="64">
        <f t="shared" ref="E108:E110" si="15">D108*0.3</f>
        <v>4643.7120000000004</v>
      </c>
      <c r="F108" s="64">
        <f t="shared" ref="F108:F110" si="16">E108+D108</f>
        <v>20122.752</v>
      </c>
    </row>
    <row r="109" spans="1:6" ht="15" customHeight="1">
      <c r="A109" s="140">
        <v>78</v>
      </c>
      <c r="B109" s="11" t="s">
        <v>586</v>
      </c>
      <c r="C109" s="6" t="s">
        <v>518</v>
      </c>
      <c r="D109" s="100">
        <v>22282.18</v>
      </c>
      <c r="E109" s="64">
        <f t="shared" si="15"/>
        <v>6684.6539999999995</v>
      </c>
      <c r="F109" s="64">
        <f t="shared" si="16"/>
        <v>28966.833999999999</v>
      </c>
    </row>
    <row r="110" spans="1:6" ht="15" customHeight="1">
      <c r="A110" s="140">
        <v>79</v>
      </c>
      <c r="B110" s="11" t="s">
        <v>588</v>
      </c>
      <c r="C110" s="6" t="s">
        <v>518</v>
      </c>
      <c r="D110" s="100">
        <v>30837.06</v>
      </c>
      <c r="E110" s="64">
        <f t="shared" si="15"/>
        <v>9251.1180000000004</v>
      </c>
      <c r="F110" s="64">
        <f t="shared" si="16"/>
        <v>40088.178</v>
      </c>
    </row>
    <row r="111" spans="1:6" ht="15" customHeight="1">
      <c r="A111" s="281"/>
      <c r="B111" s="288" t="s">
        <v>602</v>
      </c>
      <c r="C111" s="283"/>
      <c r="D111" s="284"/>
      <c r="E111" s="284"/>
      <c r="F111" s="285"/>
    </row>
    <row r="112" spans="1:6" ht="15" customHeight="1">
      <c r="A112" s="286"/>
      <c r="B112" s="432" t="s">
        <v>603</v>
      </c>
      <c r="C112" s="433"/>
      <c r="D112" s="433"/>
      <c r="E112" s="433"/>
      <c r="F112" s="287"/>
    </row>
    <row r="113" spans="1:6" ht="15" customHeight="1">
      <c r="A113" s="205" t="s">
        <v>152</v>
      </c>
      <c r="B113" s="291" t="s">
        <v>482</v>
      </c>
      <c r="C113" s="197" t="s">
        <v>387</v>
      </c>
      <c r="D113" s="202" t="s">
        <v>151</v>
      </c>
      <c r="E113" s="198" t="s">
        <v>473</v>
      </c>
      <c r="F113" s="202" t="s">
        <v>386</v>
      </c>
    </row>
    <row r="114" spans="1:6" ht="15" customHeight="1">
      <c r="A114" s="42"/>
      <c r="B114" s="141" t="s">
        <v>614</v>
      </c>
      <c r="C114" s="44"/>
      <c r="D114" s="51"/>
      <c r="E114" s="53"/>
      <c r="F114" s="51"/>
    </row>
    <row r="115" spans="1:6">
      <c r="A115" s="45">
        <v>80</v>
      </c>
      <c r="B115" s="11" t="s">
        <v>604</v>
      </c>
      <c r="C115" s="21" t="s">
        <v>31</v>
      </c>
      <c r="D115" s="98">
        <v>962.15</v>
      </c>
      <c r="E115" s="124">
        <f t="shared" ref="E115:E123" si="17">D115*0.3</f>
        <v>288.64499999999998</v>
      </c>
      <c r="F115" s="70">
        <f t="shared" ref="F115" si="18">E115+D115</f>
        <v>1250.7950000000001</v>
      </c>
    </row>
    <row r="116" spans="1:6">
      <c r="A116" s="45">
        <v>81</v>
      </c>
      <c r="B116" s="11" t="s">
        <v>605</v>
      </c>
      <c r="C116" s="21" t="s">
        <v>31</v>
      </c>
      <c r="D116" s="98">
        <v>1259.58</v>
      </c>
      <c r="E116" s="72">
        <f t="shared" si="17"/>
        <v>377.87399999999997</v>
      </c>
      <c r="F116" s="73">
        <f t="shared" ref="F116:F123" si="19">E116+D116</f>
        <v>1637.454</v>
      </c>
    </row>
    <row r="117" spans="1:6">
      <c r="A117" s="45">
        <v>82</v>
      </c>
      <c r="B117" s="11" t="s">
        <v>606</v>
      </c>
      <c r="C117" s="21" t="s">
        <v>31</v>
      </c>
      <c r="D117" s="98">
        <v>1603.95</v>
      </c>
      <c r="E117" s="72">
        <f t="shared" si="17"/>
        <v>481.185</v>
      </c>
      <c r="F117" s="73">
        <f t="shared" si="19"/>
        <v>2085.1350000000002</v>
      </c>
    </row>
    <row r="118" spans="1:6">
      <c r="A118" s="45">
        <v>83</v>
      </c>
      <c r="B118" s="11" t="s">
        <v>607</v>
      </c>
      <c r="C118" s="21" t="s">
        <v>31</v>
      </c>
      <c r="D118" s="98">
        <v>1842.62</v>
      </c>
      <c r="E118" s="72">
        <f t="shared" si="17"/>
        <v>552.78599999999994</v>
      </c>
      <c r="F118" s="73">
        <f t="shared" si="19"/>
        <v>2395.4059999999999</v>
      </c>
    </row>
    <row r="119" spans="1:6">
      <c r="A119" s="45">
        <v>84</v>
      </c>
      <c r="B119" s="11" t="s">
        <v>608</v>
      </c>
      <c r="C119" s="21" t="s">
        <v>31</v>
      </c>
      <c r="D119" s="98">
        <v>1989.54</v>
      </c>
      <c r="E119" s="72">
        <f t="shared" si="17"/>
        <v>596.86199999999997</v>
      </c>
      <c r="F119" s="73">
        <f t="shared" si="19"/>
        <v>2586.402</v>
      </c>
    </row>
    <row r="120" spans="1:6">
      <c r="A120" s="45">
        <v>85</v>
      </c>
      <c r="B120" s="11" t="s">
        <v>609</v>
      </c>
      <c r="C120" s="21" t="s">
        <v>31</v>
      </c>
      <c r="D120" s="98">
        <v>3047.22</v>
      </c>
      <c r="E120" s="72">
        <f t="shared" si="17"/>
        <v>914.16599999999994</v>
      </c>
      <c r="F120" s="73">
        <f t="shared" si="19"/>
        <v>3961.3859999999995</v>
      </c>
    </row>
    <row r="121" spans="1:6">
      <c r="A121" s="45">
        <v>86</v>
      </c>
      <c r="B121" s="11" t="s">
        <v>610</v>
      </c>
      <c r="C121" s="21" t="s">
        <v>31</v>
      </c>
      <c r="D121" s="98">
        <v>5119.1000000000004</v>
      </c>
      <c r="E121" s="72">
        <f t="shared" si="17"/>
        <v>1535.73</v>
      </c>
      <c r="F121" s="73">
        <f t="shared" si="19"/>
        <v>6654.83</v>
      </c>
    </row>
    <row r="122" spans="1:6">
      <c r="A122" s="45">
        <v>87</v>
      </c>
      <c r="B122" s="11" t="s">
        <v>611</v>
      </c>
      <c r="C122" s="21" t="s">
        <v>31</v>
      </c>
      <c r="D122" s="98">
        <v>7467.25</v>
      </c>
      <c r="E122" s="72">
        <f t="shared" si="17"/>
        <v>2240.1749999999997</v>
      </c>
      <c r="F122" s="73">
        <f t="shared" si="19"/>
        <v>9707.4249999999993</v>
      </c>
    </row>
    <row r="123" spans="1:6">
      <c r="A123" s="45">
        <v>88</v>
      </c>
      <c r="B123" s="11" t="s">
        <v>612</v>
      </c>
      <c r="C123" s="21" t="s">
        <v>31</v>
      </c>
      <c r="D123" s="98">
        <v>8968.9699999999993</v>
      </c>
      <c r="E123" s="124">
        <f t="shared" si="17"/>
        <v>2690.6909999999998</v>
      </c>
      <c r="F123" s="70">
        <f t="shared" si="19"/>
        <v>11659.661</v>
      </c>
    </row>
    <row r="124" spans="1:6">
      <c r="A124" s="45">
        <v>89</v>
      </c>
      <c r="B124" s="11" t="s">
        <v>613</v>
      </c>
      <c r="C124" s="21" t="s">
        <v>31</v>
      </c>
      <c r="D124" s="98">
        <v>17310.16</v>
      </c>
      <c r="E124" s="124">
        <f t="shared" ref="E124" si="20">D124*0.3</f>
        <v>5193.0479999999998</v>
      </c>
      <c r="F124" s="70">
        <f t="shared" ref="F124" si="21">E124+D124</f>
        <v>22503.207999999999</v>
      </c>
    </row>
    <row r="125" spans="1:6">
      <c r="A125" s="46"/>
      <c r="B125" s="17" t="s">
        <v>30</v>
      </c>
      <c r="C125" s="21"/>
      <c r="D125" s="98"/>
      <c r="E125" s="124"/>
      <c r="F125" s="70"/>
    </row>
    <row r="126" spans="1:6">
      <c r="A126" s="46">
        <v>90</v>
      </c>
      <c r="B126" s="217" t="s">
        <v>977</v>
      </c>
      <c r="C126" s="21" t="s">
        <v>31</v>
      </c>
      <c r="D126" s="98">
        <v>4750</v>
      </c>
      <c r="E126" s="124">
        <f t="shared" ref="E126:E127" si="22">D126*0.3</f>
        <v>1425</v>
      </c>
      <c r="F126" s="70">
        <f t="shared" ref="F126:F127" si="23">E126+D126</f>
        <v>6175</v>
      </c>
    </row>
    <row r="127" spans="1:6">
      <c r="A127" s="46">
        <v>91</v>
      </c>
      <c r="B127" s="217" t="s">
        <v>978</v>
      </c>
      <c r="C127" s="21" t="s">
        <v>31</v>
      </c>
      <c r="D127" s="98">
        <v>5937.5</v>
      </c>
      <c r="E127" s="124">
        <f t="shared" si="22"/>
        <v>1781.25</v>
      </c>
      <c r="F127" s="70">
        <f t="shared" si="23"/>
        <v>7718.75</v>
      </c>
    </row>
    <row r="128" spans="1:6">
      <c r="A128" s="46">
        <v>92</v>
      </c>
      <c r="B128" s="3" t="s">
        <v>615</v>
      </c>
      <c r="C128" s="21" t="s">
        <v>31</v>
      </c>
      <c r="D128" s="98">
        <v>8148.3</v>
      </c>
      <c r="E128" s="72">
        <f t="shared" ref="E128:E133" si="24">D128*0.3</f>
        <v>2444.4899999999998</v>
      </c>
      <c r="F128" s="73">
        <f t="shared" ref="F128:F133" si="25">E128+D128</f>
        <v>10592.79</v>
      </c>
    </row>
    <row r="129" spans="1:6">
      <c r="A129" s="46">
        <v>93</v>
      </c>
      <c r="B129" s="3" t="s">
        <v>616</v>
      </c>
      <c r="C129" s="21" t="s">
        <v>31</v>
      </c>
      <c r="D129" s="98">
        <v>10260.76</v>
      </c>
      <c r="E129" s="72">
        <f t="shared" si="24"/>
        <v>3078.2280000000001</v>
      </c>
      <c r="F129" s="73">
        <f t="shared" si="25"/>
        <v>13338.988000000001</v>
      </c>
    </row>
    <row r="130" spans="1:6">
      <c r="A130" s="46">
        <v>94</v>
      </c>
      <c r="B130" s="3" t="s">
        <v>617</v>
      </c>
      <c r="C130" s="21" t="s">
        <v>31</v>
      </c>
      <c r="D130" s="98">
        <v>16461.39</v>
      </c>
      <c r="E130" s="72">
        <f t="shared" si="24"/>
        <v>4938.4169999999995</v>
      </c>
      <c r="F130" s="73">
        <f t="shared" si="25"/>
        <v>21399.807000000001</v>
      </c>
    </row>
    <row r="131" spans="1:6">
      <c r="A131" s="46">
        <v>95</v>
      </c>
      <c r="B131" s="3" t="s">
        <v>618</v>
      </c>
      <c r="C131" s="21" t="s">
        <v>31</v>
      </c>
      <c r="D131" s="98">
        <v>25515.22</v>
      </c>
      <c r="E131" s="72">
        <f t="shared" si="24"/>
        <v>7654.5659999999998</v>
      </c>
      <c r="F131" s="73">
        <f t="shared" si="25"/>
        <v>33169.786</v>
      </c>
    </row>
    <row r="132" spans="1:6">
      <c r="A132" s="46">
        <v>96</v>
      </c>
      <c r="B132" s="3" t="s">
        <v>619</v>
      </c>
      <c r="C132" s="21" t="s">
        <v>31</v>
      </c>
      <c r="D132" s="98">
        <v>37196.97</v>
      </c>
      <c r="E132" s="72">
        <f t="shared" si="24"/>
        <v>11159.091</v>
      </c>
      <c r="F132" s="73">
        <f t="shared" si="25"/>
        <v>48356.061000000002</v>
      </c>
    </row>
    <row r="133" spans="1:6">
      <c r="A133" s="46">
        <v>97</v>
      </c>
      <c r="B133" s="3" t="s">
        <v>620</v>
      </c>
      <c r="C133" s="21" t="s">
        <v>31</v>
      </c>
      <c r="D133" s="98">
        <v>46592.41</v>
      </c>
      <c r="E133" s="72">
        <f t="shared" si="24"/>
        <v>13977.723</v>
      </c>
      <c r="F133" s="73">
        <f t="shared" si="25"/>
        <v>60570.133000000002</v>
      </c>
    </row>
    <row r="134" spans="1:6" ht="14.25">
      <c r="A134" s="47"/>
      <c r="B134" s="16" t="s">
        <v>96</v>
      </c>
      <c r="C134" s="21"/>
      <c r="D134" s="98"/>
      <c r="E134" s="72"/>
      <c r="F134" s="73"/>
    </row>
    <row r="135" spans="1:6">
      <c r="A135" s="46">
        <v>98</v>
      </c>
      <c r="B135" s="217" t="s">
        <v>979</v>
      </c>
      <c r="C135" s="21" t="s">
        <v>31</v>
      </c>
      <c r="D135" s="98">
        <v>2968.75</v>
      </c>
      <c r="E135" s="72">
        <f t="shared" ref="E135:E136" si="26">D135*0.3</f>
        <v>890.625</v>
      </c>
      <c r="F135" s="73">
        <f t="shared" ref="F135:F136" si="27">E135+D135</f>
        <v>3859.375</v>
      </c>
    </row>
    <row r="136" spans="1:6">
      <c r="A136" s="47">
        <v>99</v>
      </c>
      <c r="B136" s="217" t="s">
        <v>980</v>
      </c>
      <c r="C136" s="21" t="s">
        <v>31</v>
      </c>
      <c r="D136" s="98">
        <v>3325</v>
      </c>
      <c r="E136" s="72">
        <f t="shared" si="26"/>
        <v>997.5</v>
      </c>
      <c r="F136" s="73">
        <f t="shared" si="27"/>
        <v>4322.5</v>
      </c>
    </row>
    <row r="137" spans="1:6">
      <c r="A137" s="46">
        <v>100</v>
      </c>
      <c r="B137" s="3" t="s">
        <v>621</v>
      </c>
      <c r="C137" s="21" t="s">
        <v>31</v>
      </c>
      <c r="D137" s="98">
        <v>4150.3900000000003</v>
      </c>
      <c r="E137" s="72">
        <f>D137*0.3</f>
        <v>1245.117</v>
      </c>
      <c r="F137" s="73">
        <f t="shared" ref="F137" si="28">E137+D137</f>
        <v>5395.5070000000005</v>
      </c>
    </row>
    <row r="138" spans="1:6">
      <c r="A138" s="46">
        <v>101</v>
      </c>
      <c r="B138" s="3" t="s">
        <v>622</v>
      </c>
      <c r="C138" s="21" t="s">
        <v>31</v>
      </c>
      <c r="D138" s="98">
        <v>4988.33</v>
      </c>
      <c r="E138" s="72">
        <f t="shared" ref="E138:E153" si="29">D138*0.3</f>
        <v>1496.499</v>
      </c>
      <c r="F138" s="73">
        <f t="shared" ref="F138:F142" si="30">E138+D138</f>
        <v>6484.8289999999997</v>
      </c>
    </row>
    <row r="139" spans="1:6">
      <c r="A139" s="46">
        <v>102</v>
      </c>
      <c r="B139" s="3" t="s">
        <v>627</v>
      </c>
      <c r="C139" s="21" t="s">
        <v>31</v>
      </c>
      <c r="D139" s="98">
        <v>5171.08</v>
      </c>
      <c r="E139" s="72">
        <f t="shared" ref="E139" si="31">D139*0.3</f>
        <v>1551.3239999999998</v>
      </c>
      <c r="F139" s="73">
        <f t="shared" ref="F139" si="32">E139+D139</f>
        <v>6722.4039999999995</v>
      </c>
    </row>
    <row r="140" spans="1:6">
      <c r="A140" s="46">
        <v>103</v>
      </c>
      <c r="B140" s="3" t="s">
        <v>623</v>
      </c>
      <c r="C140" s="21" t="s">
        <v>31</v>
      </c>
      <c r="D140" s="98">
        <v>8593.52</v>
      </c>
      <c r="E140" s="72">
        <f t="shared" si="29"/>
        <v>2578.056</v>
      </c>
      <c r="F140" s="73">
        <f t="shared" si="30"/>
        <v>11171.576000000001</v>
      </c>
    </row>
    <row r="141" spans="1:6">
      <c r="A141" s="46">
        <v>104</v>
      </c>
      <c r="B141" s="3" t="s">
        <v>624</v>
      </c>
      <c r="C141" s="21" t="s">
        <v>31</v>
      </c>
      <c r="D141" s="98">
        <v>12655.11</v>
      </c>
      <c r="E141" s="72">
        <f t="shared" si="29"/>
        <v>3796.5329999999999</v>
      </c>
      <c r="F141" s="73">
        <f t="shared" si="30"/>
        <v>16451.643</v>
      </c>
    </row>
    <row r="142" spans="1:6">
      <c r="A142" s="46">
        <v>105</v>
      </c>
      <c r="B142" s="3" t="s">
        <v>625</v>
      </c>
      <c r="C142" s="21" t="s">
        <v>31</v>
      </c>
      <c r="D142" s="98">
        <v>20499.060000000001</v>
      </c>
      <c r="E142" s="72">
        <f t="shared" si="29"/>
        <v>6149.7179999999998</v>
      </c>
      <c r="F142" s="73">
        <f t="shared" si="30"/>
        <v>26648.778000000002</v>
      </c>
    </row>
    <row r="143" spans="1:6">
      <c r="A143" s="46">
        <v>106</v>
      </c>
      <c r="B143" s="3" t="s">
        <v>626</v>
      </c>
      <c r="C143" s="21" t="s">
        <v>31</v>
      </c>
      <c r="D143" s="98">
        <v>23717</v>
      </c>
      <c r="E143" s="72">
        <f t="shared" si="29"/>
        <v>7115.0999999999995</v>
      </c>
      <c r="F143" s="73">
        <f>E143+D143</f>
        <v>30832.1</v>
      </c>
    </row>
    <row r="144" spans="1:6" ht="14.25">
      <c r="A144" s="46"/>
      <c r="B144" s="15" t="s">
        <v>32</v>
      </c>
      <c r="C144" s="21"/>
      <c r="D144" s="98"/>
      <c r="E144" s="72"/>
      <c r="F144" s="73"/>
    </row>
    <row r="145" spans="1:6">
      <c r="A145" s="46">
        <v>107</v>
      </c>
      <c r="B145" s="217" t="s">
        <v>982</v>
      </c>
      <c r="C145" s="21" t="s">
        <v>31</v>
      </c>
      <c r="D145" s="98">
        <v>2850</v>
      </c>
      <c r="E145" s="72">
        <f t="shared" ref="E145:E146" si="33">D145*0.3</f>
        <v>855</v>
      </c>
      <c r="F145" s="73">
        <f t="shared" ref="F145:F146" si="34">E145+D145</f>
        <v>3705</v>
      </c>
    </row>
    <row r="146" spans="1:6">
      <c r="A146" s="46">
        <v>108</v>
      </c>
      <c r="B146" s="217" t="s">
        <v>983</v>
      </c>
      <c r="C146" s="21" t="s">
        <v>31</v>
      </c>
      <c r="D146" s="98">
        <v>3206.25</v>
      </c>
      <c r="E146" s="72">
        <f t="shared" si="33"/>
        <v>961.875</v>
      </c>
      <c r="F146" s="73">
        <f t="shared" si="34"/>
        <v>4168.125</v>
      </c>
    </row>
    <row r="147" spans="1:6">
      <c r="A147" s="46">
        <v>109</v>
      </c>
      <c r="B147" s="217" t="s">
        <v>981</v>
      </c>
      <c r="C147" s="21" t="s">
        <v>31</v>
      </c>
      <c r="D147" s="98">
        <v>3810.2</v>
      </c>
      <c r="E147" s="72">
        <f t="shared" si="29"/>
        <v>1143.06</v>
      </c>
      <c r="F147" s="73">
        <f t="shared" ref="F147:F148" si="35">E147+D147</f>
        <v>4953.26</v>
      </c>
    </row>
    <row r="148" spans="1:6">
      <c r="A148" s="46">
        <v>110</v>
      </c>
      <c r="B148" s="3" t="s">
        <v>628</v>
      </c>
      <c r="C148" s="21" t="s">
        <v>31</v>
      </c>
      <c r="D148" s="98">
        <v>4571.3100000000004</v>
      </c>
      <c r="E148" s="72">
        <f t="shared" si="29"/>
        <v>1371.393</v>
      </c>
      <c r="F148" s="73">
        <f t="shared" si="35"/>
        <v>5942.7030000000004</v>
      </c>
    </row>
    <row r="149" spans="1:6">
      <c r="A149" s="46">
        <v>111</v>
      </c>
      <c r="B149" s="3" t="s">
        <v>629</v>
      </c>
      <c r="C149" s="21" t="s">
        <v>31</v>
      </c>
      <c r="D149" s="98">
        <v>4837.93</v>
      </c>
      <c r="E149" s="72">
        <f t="shared" si="29"/>
        <v>1451.3790000000001</v>
      </c>
      <c r="F149" s="73">
        <f t="shared" ref="F149:F153" si="36">E149+D149</f>
        <v>6289.3090000000002</v>
      </c>
    </row>
    <row r="150" spans="1:6">
      <c r="A150" s="46">
        <v>112</v>
      </c>
      <c r="B150" s="3" t="s">
        <v>630</v>
      </c>
      <c r="C150" s="21" t="s">
        <v>31</v>
      </c>
      <c r="D150" s="98">
        <v>7498.26</v>
      </c>
      <c r="E150" s="72">
        <f t="shared" si="29"/>
        <v>2249.4780000000001</v>
      </c>
      <c r="F150" s="73">
        <f t="shared" si="36"/>
        <v>9747.7380000000012</v>
      </c>
    </row>
    <row r="151" spans="1:6">
      <c r="A151" s="46">
        <v>113</v>
      </c>
      <c r="B151" s="3" t="s">
        <v>631</v>
      </c>
      <c r="C151" s="21" t="s">
        <v>31</v>
      </c>
      <c r="D151" s="98">
        <v>12490.25</v>
      </c>
      <c r="E151" s="72">
        <f t="shared" si="29"/>
        <v>3747.0749999999998</v>
      </c>
      <c r="F151" s="73">
        <f t="shared" si="36"/>
        <v>16237.325000000001</v>
      </c>
    </row>
    <row r="152" spans="1:6">
      <c r="A152" s="46">
        <v>114</v>
      </c>
      <c r="B152" s="3" t="s">
        <v>632</v>
      </c>
      <c r="C152" s="21" t="s">
        <v>31</v>
      </c>
      <c r="D152" s="98">
        <v>23956.12</v>
      </c>
      <c r="E152" s="72">
        <f t="shared" si="29"/>
        <v>7186.8359999999993</v>
      </c>
      <c r="F152" s="73">
        <f t="shared" si="36"/>
        <v>31142.955999999998</v>
      </c>
    </row>
    <row r="153" spans="1:6">
      <c r="A153" s="46">
        <v>115</v>
      </c>
      <c r="B153" s="3" t="s">
        <v>633</v>
      </c>
      <c r="C153" s="21" t="s">
        <v>31</v>
      </c>
      <c r="D153" s="98">
        <v>28462.25</v>
      </c>
      <c r="E153" s="72">
        <f t="shared" si="29"/>
        <v>8538.6749999999993</v>
      </c>
      <c r="F153" s="73">
        <f t="shared" si="36"/>
        <v>37000.925000000003</v>
      </c>
    </row>
    <row r="154" spans="1:6" ht="14.25">
      <c r="A154" s="46"/>
      <c r="B154" s="15" t="s">
        <v>976</v>
      </c>
      <c r="C154" s="19"/>
      <c r="D154" s="216"/>
      <c r="E154" s="72"/>
      <c r="F154" s="73"/>
    </row>
    <row r="155" spans="1:6">
      <c r="A155" s="46">
        <v>116</v>
      </c>
      <c r="B155" s="217" t="s">
        <v>982</v>
      </c>
      <c r="C155" s="21" t="s">
        <v>31</v>
      </c>
      <c r="D155" s="98">
        <v>2493.75</v>
      </c>
      <c r="E155" s="72">
        <f t="shared" ref="E155:E156" si="37">D155*0.3</f>
        <v>748.125</v>
      </c>
      <c r="F155" s="73">
        <f t="shared" ref="F155:F156" si="38">E155+D155</f>
        <v>3241.875</v>
      </c>
    </row>
    <row r="156" spans="1:6">
      <c r="A156" s="46">
        <v>117</v>
      </c>
      <c r="B156" s="217" t="s">
        <v>983</v>
      </c>
      <c r="C156" s="21" t="s">
        <v>31</v>
      </c>
      <c r="D156" s="98">
        <v>2968.75</v>
      </c>
      <c r="E156" s="72">
        <f t="shared" si="37"/>
        <v>890.625</v>
      </c>
      <c r="F156" s="73">
        <f t="shared" si="38"/>
        <v>3859.375</v>
      </c>
    </row>
    <row r="157" spans="1:6">
      <c r="A157" s="46">
        <v>118</v>
      </c>
      <c r="B157" s="217" t="s">
        <v>981</v>
      </c>
      <c r="C157" s="21" t="s">
        <v>31</v>
      </c>
      <c r="D157" s="98">
        <v>5640.76</v>
      </c>
      <c r="E157" s="72">
        <f t="shared" ref="E157:E163" si="39">D157*0.3</f>
        <v>1692.2280000000001</v>
      </c>
      <c r="F157" s="73">
        <f t="shared" ref="F157:F163" si="40">E157+D157</f>
        <v>7332.9880000000003</v>
      </c>
    </row>
    <row r="158" spans="1:6">
      <c r="A158" s="46">
        <v>119</v>
      </c>
      <c r="B158" s="3" t="s">
        <v>628</v>
      </c>
      <c r="C158" s="21" t="s">
        <v>31</v>
      </c>
      <c r="D158" s="98">
        <v>5110.72</v>
      </c>
      <c r="E158" s="72">
        <f t="shared" si="39"/>
        <v>1533.2160000000001</v>
      </c>
      <c r="F158" s="73">
        <f t="shared" si="40"/>
        <v>6643.9360000000006</v>
      </c>
    </row>
    <row r="159" spans="1:6">
      <c r="A159" s="46">
        <v>120</v>
      </c>
      <c r="B159" s="3" t="s">
        <v>629</v>
      </c>
      <c r="C159" s="21" t="s">
        <v>31</v>
      </c>
      <c r="D159" s="98">
        <v>6172.94</v>
      </c>
      <c r="E159" s="72">
        <f t="shared" si="39"/>
        <v>1851.8819999999998</v>
      </c>
      <c r="F159" s="73">
        <f t="shared" si="40"/>
        <v>8024.8219999999992</v>
      </c>
    </row>
    <row r="160" spans="1:6">
      <c r="A160" s="46">
        <v>121</v>
      </c>
      <c r="B160" s="3" t="s">
        <v>630</v>
      </c>
      <c r="C160" s="21" t="s">
        <v>31</v>
      </c>
      <c r="D160" s="98">
        <v>7896.62</v>
      </c>
      <c r="E160" s="72">
        <f t="shared" si="39"/>
        <v>2368.9859999999999</v>
      </c>
      <c r="F160" s="73">
        <f t="shared" si="40"/>
        <v>10265.606</v>
      </c>
    </row>
    <row r="161" spans="1:6">
      <c r="A161" s="46">
        <v>122</v>
      </c>
      <c r="B161" s="3" t="s">
        <v>631</v>
      </c>
      <c r="C161" s="21" t="s">
        <v>31</v>
      </c>
      <c r="D161" s="98">
        <v>18253.78</v>
      </c>
      <c r="E161" s="72">
        <f t="shared" si="39"/>
        <v>5476.1339999999991</v>
      </c>
      <c r="F161" s="73">
        <f t="shared" si="40"/>
        <v>23729.913999999997</v>
      </c>
    </row>
    <row r="162" spans="1:6">
      <c r="A162" s="46">
        <v>123</v>
      </c>
      <c r="B162" s="3" t="s">
        <v>632</v>
      </c>
      <c r="C162" s="21" t="s">
        <v>31</v>
      </c>
      <c r="D162" s="98">
        <v>19605.91</v>
      </c>
      <c r="E162" s="72">
        <f t="shared" si="39"/>
        <v>5881.7730000000001</v>
      </c>
      <c r="F162" s="73">
        <f t="shared" si="40"/>
        <v>25487.683000000001</v>
      </c>
    </row>
    <row r="163" spans="1:6">
      <c r="A163" s="46">
        <v>124</v>
      </c>
      <c r="B163" s="217" t="s">
        <v>633</v>
      </c>
      <c r="C163" s="21" t="s">
        <v>31</v>
      </c>
      <c r="D163" s="98">
        <v>24669.37</v>
      </c>
      <c r="E163" s="72">
        <f t="shared" si="39"/>
        <v>7400.8109999999997</v>
      </c>
      <c r="F163" s="73">
        <f t="shared" si="40"/>
        <v>32070.180999999997</v>
      </c>
    </row>
    <row r="164" spans="1:6" ht="14.25">
      <c r="A164" s="46"/>
      <c r="B164" s="15" t="s">
        <v>984</v>
      </c>
      <c r="C164" s="19"/>
      <c r="D164" s="216"/>
      <c r="E164" s="72"/>
      <c r="F164" s="73"/>
    </row>
    <row r="165" spans="1:6">
      <c r="A165" s="46">
        <v>125</v>
      </c>
      <c r="B165" s="217" t="s">
        <v>982</v>
      </c>
      <c r="C165" s="21" t="s">
        <v>31</v>
      </c>
      <c r="D165" s="98">
        <v>2493.75</v>
      </c>
      <c r="E165" s="72">
        <f t="shared" ref="E165:E166" si="41">D165*0.3</f>
        <v>748.125</v>
      </c>
      <c r="F165" s="73">
        <f t="shared" ref="F165:F166" si="42">E165+D165</f>
        <v>3241.875</v>
      </c>
    </row>
    <row r="166" spans="1:6">
      <c r="A166" s="46">
        <v>126</v>
      </c>
      <c r="B166" s="217" t="s">
        <v>983</v>
      </c>
      <c r="C166" s="21" t="s">
        <v>31</v>
      </c>
      <c r="D166" s="98">
        <v>2968.75</v>
      </c>
      <c r="E166" s="72">
        <f t="shared" si="41"/>
        <v>890.625</v>
      </c>
      <c r="F166" s="73">
        <f t="shared" si="42"/>
        <v>3859.375</v>
      </c>
    </row>
    <row r="167" spans="1:6">
      <c r="A167" s="46">
        <v>127</v>
      </c>
      <c r="B167" s="217" t="s">
        <v>981</v>
      </c>
      <c r="C167" s="21" t="s">
        <v>31</v>
      </c>
      <c r="D167" s="98">
        <v>5972.56</v>
      </c>
      <c r="E167" s="72">
        <f t="shared" ref="E167:E173" si="43">D167*0.3</f>
        <v>1791.768</v>
      </c>
      <c r="F167" s="73">
        <f t="shared" ref="F167:F173" si="44">E167+D167</f>
        <v>7764.3280000000004</v>
      </c>
    </row>
    <row r="168" spans="1:6">
      <c r="A168" s="46">
        <v>128</v>
      </c>
      <c r="B168" s="3" t="s">
        <v>628</v>
      </c>
      <c r="C168" s="21" t="s">
        <v>31</v>
      </c>
      <c r="D168" s="98">
        <v>4770.29</v>
      </c>
      <c r="E168" s="72">
        <f t="shared" si="43"/>
        <v>1431.087</v>
      </c>
      <c r="F168" s="73">
        <f t="shared" si="44"/>
        <v>6201.3770000000004</v>
      </c>
    </row>
    <row r="169" spans="1:6">
      <c r="A169" s="46">
        <v>129</v>
      </c>
      <c r="B169" s="3" t="s">
        <v>629</v>
      </c>
      <c r="C169" s="21" t="s">
        <v>31</v>
      </c>
      <c r="D169" s="98">
        <v>7394.42</v>
      </c>
      <c r="E169" s="72">
        <f t="shared" si="43"/>
        <v>2218.326</v>
      </c>
      <c r="F169" s="73">
        <f t="shared" si="44"/>
        <v>9612.7459999999992</v>
      </c>
    </row>
    <row r="170" spans="1:6">
      <c r="A170" s="46">
        <v>130</v>
      </c>
      <c r="B170" s="3" t="s">
        <v>630</v>
      </c>
      <c r="C170" s="21" t="s">
        <v>31</v>
      </c>
      <c r="D170" s="98">
        <v>7896.62</v>
      </c>
      <c r="E170" s="72">
        <f t="shared" si="43"/>
        <v>2368.9859999999999</v>
      </c>
      <c r="F170" s="73">
        <f t="shared" si="44"/>
        <v>10265.606</v>
      </c>
    </row>
    <row r="171" spans="1:6">
      <c r="A171" s="46">
        <v>131</v>
      </c>
      <c r="B171" s="3" t="s">
        <v>631</v>
      </c>
      <c r="C171" s="21" t="s">
        <v>31</v>
      </c>
      <c r="D171" s="98">
        <v>15433.4</v>
      </c>
      <c r="E171" s="72">
        <f t="shared" si="43"/>
        <v>4630.0199999999995</v>
      </c>
      <c r="F171" s="73">
        <f t="shared" si="44"/>
        <v>20063.419999999998</v>
      </c>
    </row>
    <row r="172" spans="1:6">
      <c r="A172" s="46">
        <v>132</v>
      </c>
      <c r="B172" s="3" t="s">
        <v>632</v>
      </c>
      <c r="C172" s="21" t="s">
        <v>31</v>
      </c>
      <c r="D172" s="98">
        <v>17467.580000000002</v>
      </c>
      <c r="E172" s="72">
        <f t="shared" si="43"/>
        <v>5240.2740000000003</v>
      </c>
      <c r="F172" s="73">
        <f t="shared" si="44"/>
        <v>22707.854000000003</v>
      </c>
    </row>
    <row r="173" spans="1:6">
      <c r="A173" s="46">
        <v>133</v>
      </c>
      <c r="B173" s="3" t="s">
        <v>633</v>
      </c>
      <c r="C173" s="21" t="s">
        <v>31</v>
      </c>
      <c r="D173" s="98">
        <v>24669.37</v>
      </c>
      <c r="E173" s="72">
        <f t="shared" si="43"/>
        <v>7400.8109999999997</v>
      </c>
      <c r="F173" s="73">
        <f t="shared" si="44"/>
        <v>32070.180999999997</v>
      </c>
    </row>
    <row r="174" spans="1:6" ht="14.25">
      <c r="A174" s="46"/>
      <c r="B174" s="14" t="s">
        <v>634</v>
      </c>
      <c r="C174" s="19"/>
      <c r="D174" s="216"/>
      <c r="E174" s="72"/>
      <c r="F174" s="73"/>
    </row>
    <row r="175" spans="1:6">
      <c r="A175" s="46">
        <v>134</v>
      </c>
      <c r="B175" s="3" t="s">
        <v>635</v>
      </c>
      <c r="C175" s="21" t="s">
        <v>31</v>
      </c>
      <c r="D175" s="98">
        <v>5617.03</v>
      </c>
      <c r="E175" s="72">
        <f>D175*0.3</f>
        <v>1685.1089999999999</v>
      </c>
      <c r="F175" s="73">
        <f>E175+D175</f>
        <v>7302.1389999999992</v>
      </c>
    </row>
    <row r="176" spans="1:6">
      <c r="A176" s="46">
        <v>135</v>
      </c>
      <c r="B176" s="3" t="s">
        <v>636</v>
      </c>
      <c r="C176" s="21" t="s">
        <v>31</v>
      </c>
      <c r="D176" s="98">
        <v>5566.34</v>
      </c>
      <c r="E176" s="72">
        <f t="shared" ref="E176:E259" si="45">D176*0.3</f>
        <v>1669.902</v>
      </c>
      <c r="F176" s="73">
        <f t="shared" ref="F176:F259" si="46">E176+D176</f>
        <v>7236.2420000000002</v>
      </c>
    </row>
    <row r="177" spans="1:6">
      <c r="A177" s="46"/>
      <c r="B177" s="14" t="s">
        <v>29</v>
      </c>
      <c r="C177" s="19"/>
      <c r="D177" s="216"/>
      <c r="E177" s="72"/>
      <c r="F177" s="73"/>
    </row>
    <row r="178" spans="1:6">
      <c r="A178" s="46">
        <v>136</v>
      </c>
      <c r="B178" s="3" t="s">
        <v>637</v>
      </c>
      <c r="C178" s="21" t="s">
        <v>31</v>
      </c>
      <c r="D178" s="98">
        <v>4956.9799999999996</v>
      </c>
      <c r="E178" s="72">
        <f t="shared" si="45"/>
        <v>1487.0939999999998</v>
      </c>
      <c r="F178" s="73">
        <f t="shared" si="46"/>
        <v>6444.0739999999996</v>
      </c>
    </row>
    <row r="179" spans="1:6">
      <c r="A179" s="46">
        <v>137</v>
      </c>
      <c r="B179" s="217" t="s">
        <v>985</v>
      </c>
      <c r="C179" s="21" t="s">
        <v>31</v>
      </c>
      <c r="D179" s="98">
        <v>5225</v>
      </c>
      <c r="E179" s="72">
        <f t="shared" ref="E179" si="47">D179*0.3</f>
        <v>1567.5</v>
      </c>
      <c r="F179" s="73">
        <f t="shared" ref="F179" si="48">E179+D179</f>
        <v>6792.5</v>
      </c>
    </row>
    <row r="180" spans="1:6">
      <c r="A180" s="46">
        <v>138</v>
      </c>
      <c r="B180" s="3" t="s">
        <v>638</v>
      </c>
      <c r="C180" s="21" t="s">
        <v>31</v>
      </c>
      <c r="D180" s="98">
        <v>5632.01</v>
      </c>
      <c r="E180" s="72">
        <f t="shared" si="45"/>
        <v>1689.6030000000001</v>
      </c>
      <c r="F180" s="73">
        <f t="shared" si="46"/>
        <v>7321.6130000000003</v>
      </c>
    </row>
    <row r="181" spans="1:6">
      <c r="A181" s="46">
        <v>139</v>
      </c>
      <c r="B181" s="3" t="s">
        <v>639</v>
      </c>
      <c r="C181" s="21" t="s">
        <v>31</v>
      </c>
      <c r="D181" s="98">
        <v>6655.41</v>
      </c>
      <c r="E181" s="72">
        <f t="shared" si="45"/>
        <v>1996.6229999999998</v>
      </c>
      <c r="F181" s="73">
        <f t="shared" si="46"/>
        <v>8652.0329999999994</v>
      </c>
    </row>
    <row r="182" spans="1:6">
      <c r="A182" s="46">
        <v>140</v>
      </c>
      <c r="B182" s="3" t="s">
        <v>640</v>
      </c>
      <c r="C182" s="21" t="s">
        <v>31</v>
      </c>
      <c r="D182" s="98">
        <v>7458.78</v>
      </c>
      <c r="E182" s="124">
        <f t="shared" si="45"/>
        <v>2237.634</v>
      </c>
      <c r="F182" s="70">
        <f t="shared" si="46"/>
        <v>9696.4140000000007</v>
      </c>
    </row>
    <row r="183" spans="1:6">
      <c r="A183" s="46">
        <v>141</v>
      </c>
      <c r="B183" s="3" t="s">
        <v>641</v>
      </c>
      <c r="C183" s="21" t="s">
        <v>31</v>
      </c>
      <c r="D183" s="98">
        <v>7778.26</v>
      </c>
      <c r="E183" s="72">
        <f t="shared" si="45"/>
        <v>2333.4780000000001</v>
      </c>
      <c r="F183" s="73">
        <f t="shared" si="46"/>
        <v>10111.738000000001</v>
      </c>
    </row>
    <row r="184" spans="1:6">
      <c r="A184" s="46">
        <v>142</v>
      </c>
      <c r="B184" s="3" t="s">
        <v>642</v>
      </c>
      <c r="C184" s="21" t="s">
        <v>31</v>
      </c>
      <c r="D184" s="98">
        <v>7621.88</v>
      </c>
      <c r="E184" s="72">
        <f>D184*0.3</f>
        <v>2286.5639999999999</v>
      </c>
      <c r="F184" s="73">
        <f>E184+D184</f>
        <v>9908.4439999999995</v>
      </c>
    </row>
    <row r="185" spans="1:6">
      <c r="A185" s="46">
        <v>143</v>
      </c>
      <c r="B185" s="3" t="s">
        <v>643</v>
      </c>
      <c r="C185" s="21" t="s">
        <v>31</v>
      </c>
      <c r="D185" s="98">
        <v>7952.69</v>
      </c>
      <c r="E185" s="72">
        <f>D185*0.3</f>
        <v>2385.8069999999998</v>
      </c>
      <c r="F185" s="73">
        <f>E185+D185</f>
        <v>10338.496999999999</v>
      </c>
    </row>
    <row r="186" spans="1:6">
      <c r="A186" s="46">
        <v>144</v>
      </c>
      <c r="B186" s="3" t="s">
        <v>644</v>
      </c>
      <c r="C186" s="21" t="s">
        <v>31</v>
      </c>
      <c r="D186" s="98">
        <v>8449.68</v>
      </c>
      <c r="E186" s="72">
        <f t="shared" si="45"/>
        <v>2534.904</v>
      </c>
      <c r="F186" s="73">
        <f t="shared" si="46"/>
        <v>10984.584000000001</v>
      </c>
    </row>
    <row r="187" spans="1:6">
      <c r="A187" s="46">
        <v>145</v>
      </c>
      <c r="B187" s="3" t="s">
        <v>645</v>
      </c>
      <c r="C187" s="21" t="s">
        <v>31</v>
      </c>
      <c r="D187" s="98">
        <v>11626.98</v>
      </c>
      <c r="E187" s="72">
        <f t="shared" si="45"/>
        <v>3488.0939999999996</v>
      </c>
      <c r="F187" s="73">
        <f t="shared" si="46"/>
        <v>15115.073999999999</v>
      </c>
    </row>
    <row r="188" spans="1:6">
      <c r="A188" s="46">
        <v>146</v>
      </c>
      <c r="B188" s="3" t="s">
        <v>646</v>
      </c>
      <c r="C188" s="21" t="s">
        <v>31</v>
      </c>
      <c r="D188" s="98">
        <v>11829.94</v>
      </c>
      <c r="E188" s="72">
        <f t="shared" si="45"/>
        <v>3548.982</v>
      </c>
      <c r="F188" s="73">
        <f t="shared" si="46"/>
        <v>15378.922</v>
      </c>
    </row>
    <row r="189" spans="1:6">
      <c r="A189" s="46">
        <v>147</v>
      </c>
      <c r="B189" s="3" t="s">
        <v>647</v>
      </c>
      <c r="C189" s="21" t="s">
        <v>31</v>
      </c>
      <c r="D189" s="98">
        <v>11299.48</v>
      </c>
      <c r="E189" s="72">
        <f t="shared" si="45"/>
        <v>3389.8439999999996</v>
      </c>
      <c r="F189" s="73">
        <f t="shared" si="46"/>
        <v>14689.323999999999</v>
      </c>
    </row>
    <row r="190" spans="1:6">
      <c r="A190" s="46">
        <v>148</v>
      </c>
      <c r="B190" s="3" t="s">
        <v>648</v>
      </c>
      <c r="C190" s="21" t="s">
        <v>31</v>
      </c>
      <c r="D190" s="98">
        <v>12829.71</v>
      </c>
      <c r="E190" s="72">
        <f t="shared" si="45"/>
        <v>3848.9129999999996</v>
      </c>
      <c r="F190" s="73">
        <f t="shared" si="46"/>
        <v>16678.623</v>
      </c>
    </row>
    <row r="191" spans="1:6">
      <c r="A191" s="46">
        <v>149</v>
      </c>
      <c r="B191" s="3" t="s">
        <v>649</v>
      </c>
      <c r="C191" s="21" t="s">
        <v>31</v>
      </c>
      <c r="D191" s="98">
        <v>19086.71</v>
      </c>
      <c r="E191" s="72">
        <f t="shared" si="45"/>
        <v>5726.0129999999999</v>
      </c>
      <c r="F191" s="73">
        <f t="shared" si="46"/>
        <v>24812.722999999998</v>
      </c>
    </row>
    <row r="192" spans="1:6">
      <c r="A192" s="46">
        <v>150</v>
      </c>
      <c r="B192" s="3" t="s">
        <v>650</v>
      </c>
      <c r="C192" s="21" t="s">
        <v>31</v>
      </c>
      <c r="D192" s="98">
        <v>19310.34</v>
      </c>
      <c r="E192" s="72">
        <f t="shared" si="45"/>
        <v>5793.1019999999999</v>
      </c>
      <c r="F192" s="73">
        <f t="shared" si="46"/>
        <v>25103.441999999999</v>
      </c>
    </row>
    <row r="193" spans="1:6">
      <c r="A193" s="46">
        <v>151</v>
      </c>
      <c r="B193" s="217" t="s">
        <v>986</v>
      </c>
      <c r="C193" s="21" t="s">
        <v>31</v>
      </c>
      <c r="D193" s="98">
        <v>19593.75</v>
      </c>
      <c r="E193" s="72">
        <f t="shared" ref="E193" si="49">D193*0.3</f>
        <v>5878.125</v>
      </c>
      <c r="F193" s="73">
        <f t="shared" ref="F193" si="50">E193+D193</f>
        <v>25471.875</v>
      </c>
    </row>
    <row r="194" spans="1:6">
      <c r="A194" s="46">
        <v>152</v>
      </c>
      <c r="B194" s="3" t="s">
        <v>651</v>
      </c>
      <c r="C194" s="21" t="s">
        <v>31</v>
      </c>
      <c r="D194" s="98">
        <v>19930.45</v>
      </c>
      <c r="E194" s="72">
        <f t="shared" si="45"/>
        <v>5979.1350000000002</v>
      </c>
      <c r="F194" s="73">
        <f t="shared" si="46"/>
        <v>25909.584999999999</v>
      </c>
    </row>
    <row r="195" spans="1:6">
      <c r="A195" s="46">
        <v>153</v>
      </c>
      <c r="B195" s="3" t="s">
        <v>652</v>
      </c>
      <c r="C195" s="21" t="s">
        <v>31</v>
      </c>
      <c r="D195" s="98">
        <v>20412.189999999999</v>
      </c>
      <c r="E195" s="72">
        <f t="shared" si="45"/>
        <v>6123.6569999999992</v>
      </c>
      <c r="F195" s="73">
        <f t="shared" si="46"/>
        <v>26535.846999999998</v>
      </c>
    </row>
    <row r="196" spans="1:6">
      <c r="A196" s="46">
        <v>154</v>
      </c>
      <c r="B196" s="3" t="s">
        <v>653</v>
      </c>
      <c r="C196" s="21" t="s">
        <v>31</v>
      </c>
      <c r="D196" s="98">
        <v>31130.799999999999</v>
      </c>
      <c r="E196" s="72">
        <f t="shared" si="45"/>
        <v>9339.24</v>
      </c>
      <c r="F196" s="73">
        <f t="shared" si="46"/>
        <v>40470.04</v>
      </c>
    </row>
    <row r="197" spans="1:6">
      <c r="A197" s="46">
        <v>155</v>
      </c>
      <c r="B197" s="3" t="s">
        <v>654</v>
      </c>
      <c r="C197" s="21" t="s">
        <v>31</v>
      </c>
      <c r="D197" s="98">
        <v>29817.88</v>
      </c>
      <c r="E197" s="72">
        <f t="shared" si="45"/>
        <v>8945.3639999999996</v>
      </c>
      <c r="F197" s="73">
        <f t="shared" si="46"/>
        <v>38763.243999999999</v>
      </c>
    </row>
    <row r="198" spans="1:6">
      <c r="A198" s="46">
        <v>156</v>
      </c>
      <c r="B198" s="217" t="s">
        <v>987</v>
      </c>
      <c r="C198" s="21" t="s">
        <v>31</v>
      </c>
      <c r="D198" s="98">
        <v>30043.75</v>
      </c>
      <c r="E198" s="72">
        <f t="shared" ref="E198" si="51">D198*0.3</f>
        <v>9013.125</v>
      </c>
      <c r="F198" s="73">
        <f t="shared" ref="F198" si="52">E198+D198</f>
        <v>39056.875</v>
      </c>
    </row>
    <row r="199" spans="1:6">
      <c r="A199" s="46">
        <v>157</v>
      </c>
      <c r="B199" s="217" t="s">
        <v>988</v>
      </c>
      <c r="C199" s="21" t="s">
        <v>31</v>
      </c>
      <c r="D199" s="98">
        <v>32062.5</v>
      </c>
      <c r="E199" s="72">
        <f t="shared" ref="E199" si="53">D199*0.3</f>
        <v>9618.75</v>
      </c>
      <c r="F199" s="73">
        <f t="shared" ref="F199" si="54">E199+D199</f>
        <v>41681.25</v>
      </c>
    </row>
    <row r="200" spans="1:6">
      <c r="A200" s="46">
        <v>158</v>
      </c>
      <c r="B200" s="3" t="s">
        <v>655</v>
      </c>
      <c r="C200" s="21" t="s">
        <v>31</v>
      </c>
      <c r="D200" s="98">
        <v>33542.230000000003</v>
      </c>
      <c r="E200" s="72">
        <f t="shared" si="45"/>
        <v>10062.669</v>
      </c>
      <c r="F200" s="73">
        <f t="shared" si="46"/>
        <v>43604.899000000005</v>
      </c>
    </row>
    <row r="201" spans="1:6">
      <c r="A201" s="46">
        <v>159</v>
      </c>
      <c r="B201" s="3" t="s">
        <v>656</v>
      </c>
      <c r="C201" s="21" t="s">
        <v>31</v>
      </c>
      <c r="D201" s="98">
        <v>36396.14</v>
      </c>
      <c r="E201" s="72">
        <f t="shared" si="45"/>
        <v>10918.841999999999</v>
      </c>
      <c r="F201" s="73">
        <f t="shared" si="46"/>
        <v>47314.981999999996</v>
      </c>
    </row>
    <row r="202" spans="1:6">
      <c r="A202" s="46">
        <v>160</v>
      </c>
      <c r="B202" s="3" t="s">
        <v>657</v>
      </c>
      <c r="C202" s="21" t="s">
        <v>31</v>
      </c>
      <c r="D202" s="98">
        <v>36672.75</v>
      </c>
      <c r="E202" s="72">
        <f t="shared" si="45"/>
        <v>11001.824999999999</v>
      </c>
      <c r="F202" s="73">
        <f t="shared" si="46"/>
        <v>47674.574999999997</v>
      </c>
    </row>
    <row r="203" spans="1:6">
      <c r="A203" s="46">
        <v>161</v>
      </c>
      <c r="B203" s="3" t="s">
        <v>658</v>
      </c>
      <c r="C203" s="21" t="s">
        <v>31</v>
      </c>
      <c r="D203" s="98">
        <v>37470.269999999997</v>
      </c>
      <c r="E203" s="72">
        <f t="shared" si="45"/>
        <v>11241.080999999998</v>
      </c>
      <c r="F203" s="73">
        <f t="shared" si="46"/>
        <v>48711.350999999995</v>
      </c>
    </row>
    <row r="204" spans="1:6">
      <c r="A204" s="46">
        <v>162</v>
      </c>
      <c r="B204" s="3" t="s">
        <v>659</v>
      </c>
      <c r="C204" s="21" t="s">
        <v>31</v>
      </c>
      <c r="D204" s="98">
        <v>37129.360000000001</v>
      </c>
      <c r="E204" s="72">
        <f t="shared" si="45"/>
        <v>11138.807999999999</v>
      </c>
      <c r="F204" s="73">
        <f t="shared" si="46"/>
        <v>48268.167999999998</v>
      </c>
    </row>
    <row r="205" spans="1:6">
      <c r="A205" s="46">
        <v>163</v>
      </c>
      <c r="B205" s="3" t="s">
        <v>660</v>
      </c>
      <c r="C205" s="21" t="s">
        <v>31</v>
      </c>
      <c r="D205" s="98">
        <v>38585.4</v>
      </c>
      <c r="E205" s="72">
        <f t="shared" si="45"/>
        <v>11575.62</v>
      </c>
      <c r="F205" s="73">
        <f t="shared" si="46"/>
        <v>50161.020000000004</v>
      </c>
    </row>
    <row r="206" spans="1:6">
      <c r="A206" s="46">
        <v>164</v>
      </c>
      <c r="B206" s="3" t="s">
        <v>661</v>
      </c>
      <c r="C206" s="21" t="s">
        <v>31</v>
      </c>
      <c r="D206" s="98">
        <v>38624.39</v>
      </c>
      <c r="E206" s="72">
        <f t="shared" si="45"/>
        <v>11587.316999999999</v>
      </c>
      <c r="F206" s="73">
        <f t="shared" si="46"/>
        <v>50211.706999999995</v>
      </c>
    </row>
    <row r="207" spans="1:6">
      <c r="A207" s="46">
        <v>165</v>
      </c>
      <c r="B207" s="3" t="s">
        <v>662</v>
      </c>
      <c r="C207" s="21" t="s">
        <v>31</v>
      </c>
      <c r="D207" s="98">
        <v>40179.660000000003</v>
      </c>
      <c r="E207" s="72">
        <f t="shared" si="45"/>
        <v>12053.898000000001</v>
      </c>
      <c r="F207" s="73">
        <f t="shared" si="46"/>
        <v>52233.558000000005</v>
      </c>
    </row>
    <row r="208" spans="1:6">
      <c r="A208" s="46">
        <v>166</v>
      </c>
      <c r="B208" s="3" t="s">
        <v>663</v>
      </c>
      <c r="C208" s="21" t="s">
        <v>31</v>
      </c>
      <c r="D208" s="98">
        <v>41258.06</v>
      </c>
      <c r="E208" s="72">
        <f t="shared" si="45"/>
        <v>12377.418</v>
      </c>
      <c r="F208" s="73">
        <f t="shared" si="46"/>
        <v>53635.477999999996</v>
      </c>
    </row>
    <row r="209" spans="1:6">
      <c r="A209" s="46">
        <v>167</v>
      </c>
      <c r="B209" s="217" t="s">
        <v>989</v>
      </c>
      <c r="C209" s="21" t="s">
        <v>31</v>
      </c>
      <c r="D209" s="98">
        <v>151545.19</v>
      </c>
      <c r="E209" s="72">
        <f t="shared" ref="E209" si="55">D209*0.3</f>
        <v>45463.557000000001</v>
      </c>
      <c r="F209" s="73">
        <f t="shared" ref="F209" si="56">E209+D209</f>
        <v>197008.747</v>
      </c>
    </row>
    <row r="210" spans="1:6">
      <c r="A210" s="47"/>
      <c r="B210" s="13" t="s">
        <v>33</v>
      </c>
      <c r="C210" s="6"/>
      <c r="D210" s="65"/>
      <c r="E210" s="72"/>
      <c r="F210" s="73"/>
    </row>
    <row r="211" spans="1:6">
      <c r="A211" s="46">
        <v>168</v>
      </c>
      <c r="B211" s="3" t="s">
        <v>664</v>
      </c>
      <c r="C211" s="21" t="s">
        <v>31</v>
      </c>
      <c r="D211" s="98">
        <v>2584.0700000000002</v>
      </c>
      <c r="E211" s="72">
        <f t="shared" si="45"/>
        <v>775.221</v>
      </c>
      <c r="F211" s="73">
        <f t="shared" si="46"/>
        <v>3359.2910000000002</v>
      </c>
    </row>
    <row r="212" spans="1:6">
      <c r="A212" s="46">
        <v>169</v>
      </c>
      <c r="B212" s="3" t="s">
        <v>665</v>
      </c>
      <c r="C212" s="21" t="s">
        <v>31</v>
      </c>
      <c r="D212" s="98">
        <v>3978.13</v>
      </c>
      <c r="E212" s="72">
        <f t="shared" si="45"/>
        <v>1193.4390000000001</v>
      </c>
      <c r="F212" s="73">
        <f t="shared" si="46"/>
        <v>5171.5690000000004</v>
      </c>
    </row>
    <row r="213" spans="1:6">
      <c r="A213" s="46">
        <v>170</v>
      </c>
      <c r="B213" s="3" t="s">
        <v>666</v>
      </c>
      <c r="C213" s="21" t="s">
        <v>31</v>
      </c>
      <c r="D213" s="98">
        <v>4971.5</v>
      </c>
      <c r="E213" s="72">
        <f t="shared" si="45"/>
        <v>1491.45</v>
      </c>
      <c r="F213" s="73">
        <f t="shared" si="46"/>
        <v>6462.95</v>
      </c>
    </row>
    <row r="214" spans="1:6">
      <c r="A214" s="46">
        <v>171</v>
      </c>
      <c r="B214" s="3" t="s">
        <v>667</v>
      </c>
      <c r="C214" s="21" t="s">
        <v>31</v>
      </c>
      <c r="D214" s="98">
        <v>2649.35</v>
      </c>
      <c r="E214" s="72">
        <f t="shared" si="45"/>
        <v>794.80499999999995</v>
      </c>
      <c r="F214" s="73">
        <f t="shared" si="46"/>
        <v>3444.1549999999997</v>
      </c>
    </row>
    <row r="215" spans="1:6">
      <c r="A215" s="46">
        <v>172</v>
      </c>
      <c r="B215" s="3" t="s">
        <v>668</v>
      </c>
      <c r="C215" s="21" t="s">
        <v>31</v>
      </c>
      <c r="D215" s="98">
        <v>2650.39</v>
      </c>
      <c r="E215" s="72">
        <f t="shared" si="45"/>
        <v>795.11699999999996</v>
      </c>
      <c r="F215" s="73">
        <f t="shared" si="46"/>
        <v>3445.5069999999996</v>
      </c>
    </row>
    <row r="216" spans="1:6">
      <c r="A216" s="46">
        <v>173</v>
      </c>
      <c r="B216" s="3" t="s">
        <v>669</v>
      </c>
      <c r="C216" s="21" t="s">
        <v>31</v>
      </c>
      <c r="D216" s="98">
        <v>3644.37</v>
      </c>
      <c r="E216" s="72">
        <f t="shared" si="45"/>
        <v>1093.3109999999999</v>
      </c>
      <c r="F216" s="73">
        <f t="shared" si="46"/>
        <v>4737.6809999999996</v>
      </c>
    </row>
    <row r="217" spans="1:6">
      <c r="A217" s="46">
        <v>174</v>
      </c>
      <c r="B217" s="3" t="s">
        <v>670</v>
      </c>
      <c r="C217" s="21" t="s">
        <v>31</v>
      </c>
      <c r="D217" s="98">
        <v>4921.96</v>
      </c>
      <c r="E217" s="72">
        <f t="shared" si="45"/>
        <v>1476.588</v>
      </c>
      <c r="F217" s="73">
        <f t="shared" si="46"/>
        <v>6398.5479999999998</v>
      </c>
    </row>
    <row r="218" spans="1:6">
      <c r="A218" s="46">
        <v>175</v>
      </c>
      <c r="B218" s="3" t="s">
        <v>671</v>
      </c>
      <c r="C218" s="21" t="s">
        <v>31</v>
      </c>
      <c r="D218" s="98">
        <v>5191.71</v>
      </c>
      <c r="E218" s="72">
        <f t="shared" si="45"/>
        <v>1557.5129999999999</v>
      </c>
      <c r="F218" s="73">
        <f t="shared" si="46"/>
        <v>6749.223</v>
      </c>
    </row>
    <row r="219" spans="1:6">
      <c r="A219" s="46">
        <v>176</v>
      </c>
      <c r="B219" s="3" t="s">
        <v>672</v>
      </c>
      <c r="C219" s="21" t="s">
        <v>31</v>
      </c>
      <c r="D219" s="98">
        <v>5635.53</v>
      </c>
      <c r="E219" s="72">
        <f t="shared" si="45"/>
        <v>1690.6589999999999</v>
      </c>
      <c r="F219" s="73">
        <f t="shared" si="46"/>
        <v>7326.1889999999994</v>
      </c>
    </row>
    <row r="220" spans="1:6">
      <c r="A220" s="46">
        <v>177</v>
      </c>
      <c r="B220" s="3" t="s">
        <v>673</v>
      </c>
      <c r="C220" s="21" t="s">
        <v>31</v>
      </c>
      <c r="D220" s="98">
        <v>5967.03</v>
      </c>
      <c r="E220" s="72">
        <f t="shared" si="45"/>
        <v>1790.1089999999999</v>
      </c>
      <c r="F220" s="73">
        <f t="shared" si="46"/>
        <v>7757.1389999999992</v>
      </c>
    </row>
    <row r="221" spans="1:6">
      <c r="A221" s="46">
        <v>178</v>
      </c>
      <c r="B221" s="217" t="s">
        <v>990</v>
      </c>
      <c r="C221" s="21" t="s">
        <v>31</v>
      </c>
      <c r="D221" s="98">
        <v>6421.41</v>
      </c>
      <c r="E221" s="72">
        <f t="shared" ref="E221" si="57">D221*0.3</f>
        <v>1926.4229999999998</v>
      </c>
      <c r="F221" s="73">
        <f t="shared" ref="F221" si="58">E221+D221</f>
        <v>8347.8329999999987</v>
      </c>
    </row>
    <row r="222" spans="1:6">
      <c r="A222" s="46">
        <v>179</v>
      </c>
      <c r="B222" s="3" t="s">
        <v>674</v>
      </c>
      <c r="C222" s="21" t="s">
        <v>31</v>
      </c>
      <c r="D222" s="98">
        <v>8019.32</v>
      </c>
      <c r="E222" s="72">
        <f t="shared" si="45"/>
        <v>2405.7959999999998</v>
      </c>
      <c r="F222" s="73">
        <f t="shared" si="46"/>
        <v>10425.116</v>
      </c>
    </row>
    <row r="223" spans="1:6">
      <c r="A223" s="46">
        <v>180</v>
      </c>
      <c r="B223" s="3" t="s">
        <v>675</v>
      </c>
      <c r="C223" s="21" t="s">
        <v>31</v>
      </c>
      <c r="D223" s="98">
        <v>3898.61</v>
      </c>
      <c r="E223" s="72">
        <f t="shared" si="45"/>
        <v>1169.5830000000001</v>
      </c>
      <c r="F223" s="73">
        <f t="shared" si="46"/>
        <v>5068.1930000000002</v>
      </c>
    </row>
    <row r="224" spans="1:6">
      <c r="A224" s="46">
        <v>181</v>
      </c>
      <c r="B224" s="3" t="s">
        <v>676</v>
      </c>
      <c r="C224" s="21" t="s">
        <v>31</v>
      </c>
      <c r="D224" s="98">
        <v>5396.04</v>
      </c>
      <c r="E224" s="72">
        <f t="shared" si="45"/>
        <v>1618.8119999999999</v>
      </c>
      <c r="F224" s="73">
        <f t="shared" si="46"/>
        <v>7014.8519999999999</v>
      </c>
    </row>
    <row r="225" spans="1:6">
      <c r="A225" s="46">
        <v>182</v>
      </c>
      <c r="B225" s="3" t="s">
        <v>677</v>
      </c>
      <c r="C225" s="21" t="s">
        <v>31</v>
      </c>
      <c r="D225" s="98">
        <v>6122.98</v>
      </c>
      <c r="E225" s="72">
        <f t="shared" si="45"/>
        <v>1836.8939999999998</v>
      </c>
      <c r="F225" s="73">
        <f t="shared" si="46"/>
        <v>7959.8739999999998</v>
      </c>
    </row>
    <row r="226" spans="1:6">
      <c r="A226" s="46">
        <v>183</v>
      </c>
      <c r="B226" s="217" t="s">
        <v>991</v>
      </c>
      <c r="C226" s="21" t="s">
        <v>31</v>
      </c>
      <c r="D226" s="98">
        <v>6388.62</v>
      </c>
      <c r="E226" s="72">
        <f t="shared" ref="E226" si="59">D226*0.3</f>
        <v>1916.5859999999998</v>
      </c>
      <c r="F226" s="73">
        <f t="shared" ref="F226" si="60">E226+D226</f>
        <v>8305.2060000000001</v>
      </c>
    </row>
    <row r="227" spans="1:6">
      <c r="A227" s="46">
        <v>184</v>
      </c>
      <c r="B227" s="3" t="s">
        <v>678</v>
      </c>
      <c r="C227" s="21" t="s">
        <v>31</v>
      </c>
      <c r="D227" s="98">
        <v>8384.06</v>
      </c>
      <c r="E227" s="72">
        <f t="shared" si="45"/>
        <v>2515.2179999999998</v>
      </c>
      <c r="F227" s="73">
        <f t="shared" si="46"/>
        <v>10899.277999999998</v>
      </c>
    </row>
    <row r="228" spans="1:6">
      <c r="A228" s="46">
        <v>185</v>
      </c>
      <c r="B228" s="3" t="s">
        <v>679</v>
      </c>
      <c r="C228" s="21" t="s">
        <v>31</v>
      </c>
      <c r="D228" s="98">
        <v>9841.34</v>
      </c>
      <c r="E228" s="72">
        <f t="shared" si="45"/>
        <v>2952.402</v>
      </c>
      <c r="F228" s="73">
        <f t="shared" si="46"/>
        <v>12793.742</v>
      </c>
    </row>
    <row r="229" spans="1:6">
      <c r="A229" s="46">
        <v>186</v>
      </c>
      <c r="B229" s="217" t="s">
        <v>992</v>
      </c>
      <c r="C229" s="21" t="s">
        <v>31</v>
      </c>
      <c r="D229" s="98">
        <v>5937.5</v>
      </c>
      <c r="E229" s="72">
        <f t="shared" si="45"/>
        <v>1781.25</v>
      </c>
      <c r="F229" s="73">
        <f t="shared" si="46"/>
        <v>7718.75</v>
      </c>
    </row>
    <row r="230" spans="1:6">
      <c r="A230" s="46">
        <v>187</v>
      </c>
      <c r="B230" s="217" t="s">
        <v>993</v>
      </c>
      <c r="C230" s="21" t="s">
        <v>31</v>
      </c>
      <c r="D230" s="98">
        <v>8312.5</v>
      </c>
      <c r="E230" s="72">
        <f t="shared" ref="E230" si="61">D230*0.3</f>
        <v>2493.75</v>
      </c>
      <c r="F230" s="73">
        <f t="shared" ref="F230" si="62">E230+D230</f>
        <v>10806.25</v>
      </c>
    </row>
    <row r="231" spans="1:6">
      <c r="A231" s="46">
        <v>188</v>
      </c>
      <c r="B231" s="217" t="s">
        <v>994</v>
      </c>
      <c r="C231" s="21" t="s">
        <v>31</v>
      </c>
      <c r="D231" s="98">
        <v>10093.75</v>
      </c>
      <c r="E231" s="72">
        <f t="shared" si="45"/>
        <v>3028.125</v>
      </c>
      <c r="F231" s="73">
        <f t="shared" ref="F231:F232" si="63">E231+D231</f>
        <v>13121.875</v>
      </c>
    </row>
    <row r="232" spans="1:6">
      <c r="A232" s="46">
        <v>189</v>
      </c>
      <c r="B232" s="3" t="s">
        <v>680</v>
      </c>
      <c r="C232" s="21" t="s">
        <v>31</v>
      </c>
      <c r="D232" s="98">
        <v>7218.41</v>
      </c>
      <c r="E232" s="72">
        <f t="shared" si="45"/>
        <v>2165.5229999999997</v>
      </c>
      <c r="F232" s="73">
        <f t="shared" si="63"/>
        <v>9383.9329999999991</v>
      </c>
    </row>
    <row r="233" spans="1:6">
      <c r="A233" s="46">
        <v>190</v>
      </c>
      <c r="B233" s="3" t="s">
        <v>681</v>
      </c>
      <c r="C233" s="21" t="s">
        <v>31</v>
      </c>
      <c r="D233" s="98">
        <v>10060.879999999999</v>
      </c>
      <c r="E233" s="72">
        <f t="shared" si="45"/>
        <v>3018.2639999999997</v>
      </c>
      <c r="F233" s="73">
        <f t="shared" si="46"/>
        <v>13079.143999999998</v>
      </c>
    </row>
    <row r="234" spans="1:6">
      <c r="A234" s="46">
        <v>191</v>
      </c>
      <c r="B234" s="3" t="s">
        <v>682</v>
      </c>
      <c r="C234" s="21" t="s">
        <v>31</v>
      </c>
      <c r="D234" s="98">
        <v>12905.39</v>
      </c>
      <c r="E234" s="72">
        <f t="shared" si="45"/>
        <v>3871.6169999999997</v>
      </c>
      <c r="F234" s="73">
        <f t="shared" si="46"/>
        <v>16777.006999999998</v>
      </c>
    </row>
    <row r="235" spans="1:6">
      <c r="A235" s="46">
        <v>192</v>
      </c>
      <c r="B235" s="3" t="s">
        <v>683</v>
      </c>
      <c r="C235" s="21" t="s">
        <v>31</v>
      </c>
      <c r="D235" s="98">
        <v>13121.5</v>
      </c>
      <c r="E235" s="72">
        <f t="shared" si="45"/>
        <v>3936.45</v>
      </c>
      <c r="F235" s="73">
        <f t="shared" si="46"/>
        <v>17057.95</v>
      </c>
    </row>
    <row r="236" spans="1:6">
      <c r="A236" s="46">
        <v>193</v>
      </c>
      <c r="B236" s="3" t="s">
        <v>684</v>
      </c>
      <c r="C236" s="21" t="s">
        <v>31</v>
      </c>
      <c r="D236" s="98">
        <v>15490.24</v>
      </c>
      <c r="E236" s="72">
        <f t="shared" si="45"/>
        <v>4647.0720000000001</v>
      </c>
      <c r="F236" s="73">
        <f t="shared" ref="F236:F237" si="64">E236+D236</f>
        <v>20137.311999999998</v>
      </c>
    </row>
    <row r="237" spans="1:6">
      <c r="A237" s="46">
        <v>194</v>
      </c>
      <c r="B237" s="3" t="s">
        <v>685</v>
      </c>
      <c r="C237" s="21" t="s">
        <v>31</v>
      </c>
      <c r="D237" s="98">
        <v>9391.18</v>
      </c>
      <c r="E237" s="72">
        <f t="shared" si="45"/>
        <v>2817.3539999999998</v>
      </c>
      <c r="F237" s="73">
        <f t="shared" si="64"/>
        <v>12208.534</v>
      </c>
    </row>
    <row r="238" spans="1:6">
      <c r="A238" s="46">
        <v>195</v>
      </c>
      <c r="B238" s="3" t="s">
        <v>686</v>
      </c>
      <c r="C238" s="21" t="s">
        <v>31</v>
      </c>
      <c r="D238" s="98">
        <v>13062.57</v>
      </c>
      <c r="E238" s="72">
        <f t="shared" si="45"/>
        <v>3918.7709999999997</v>
      </c>
      <c r="F238" s="73">
        <f t="shared" si="46"/>
        <v>16981.341</v>
      </c>
    </row>
    <row r="239" spans="1:6">
      <c r="A239" s="46">
        <v>196</v>
      </c>
      <c r="B239" s="3" t="s">
        <v>687</v>
      </c>
      <c r="C239" s="21" t="s">
        <v>31</v>
      </c>
      <c r="D239" s="98">
        <v>16942.39</v>
      </c>
      <c r="E239" s="72">
        <f t="shared" si="45"/>
        <v>5082.7169999999996</v>
      </c>
      <c r="F239" s="73">
        <f t="shared" si="46"/>
        <v>22025.107</v>
      </c>
    </row>
    <row r="240" spans="1:6">
      <c r="A240" s="47">
        <v>197</v>
      </c>
      <c r="B240" s="3" t="s">
        <v>688</v>
      </c>
      <c r="C240" s="21" t="s">
        <v>31</v>
      </c>
      <c r="D240" s="98">
        <v>20615.490000000002</v>
      </c>
      <c r="E240" s="72">
        <f t="shared" si="45"/>
        <v>6184.6469999999999</v>
      </c>
      <c r="F240" s="73">
        <f t="shared" si="46"/>
        <v>26800.137000000002</v>
      </c>
    </row>
    <row r="241" spans="1:6">
      <c r="A241" s="47">
        <v>198</v>
      </c>
      <c r="B241" s="3" t="s">
        <v>689</v>
      </c>
      <c r="C241" s="21" t="s">
        <v>31</v>
      </c>
      <c r="D241" s="98">
        <v>24495.3</v>
      </c>
      <c r="E241" s="72">
        <f t="shared" si="45"/>
        <v>7348.5899999999992</v>
      </c>
      <c r="F241" s="73">
        <f t="shared" ref="F241:F243" si="65">E241+D241</f>
        <v>31843.89</v>
      </c>
    </row>
    <row r="242" spans="1:6">
      <c r="A242" s="47">
        <v>199</v>
      </c>
      <c r="B242" s="3" t="s">
        <v>690</v>
      </c>
      <c r="C242" s="21" t="s">
        <v>31</v>
      </c>
      <c r="D242" s="98">
        <v>13129.37</v>
      </c>
      <c r="E242" s="72">
        <f t="shared" si="45"/>
        <v>3938.8110000000001</v>
      </c>
      <c r="F242" s="73">
        <f t="shared" si="65"/>
        <v>17068.181</v>
      </c>
    </row>
    <row r="243" spans="1:6">
      <c r="A243" s="47">
        <v>200</v>
      </c>
      <c r="B243" s="3" t="s">
        <v>691</v>
      </c>
      <c r="C243" s="21" t="s">
        <v>31</v>
      </c>
      <c r="D243" s="98">
        <v>17363.849999999999</v>
      </c>
      <c r="E243" s="72">
        <f t="shared" si="45"/>
        <v>5209.1549999999997</v>
      </c>
      <c r="F243" s="73">
        <f t="shared" si="65"/>
        <v>22573.004999999997</v>
      </c>
    </row>
    <row r="244" spans="1:6">
      <c r="A244" s="47">
        <v>201</v>
      </c>
      <c r="B244" s="217" t="s">
        <v>995</v>
      </c>
      <c r="C244" s="21" t="s">
        <v>31</v>
      </c>
      <c r="D244" s="98">
        <v>23092.51</v>
      </c>
      <c r="E244" s="72">
        <f t="shared" ref="E244" si="66">D244*0.3</f>
        <v>6927.7529999999997</v>
      </c>
      <c r="F244" s="73">
        <f t="shared" ref="F244" si="67">E244+D244</f>
        <v>30020.262999999999</v>
      </c>
    </row>
    <row r="245" spans="1:6">
      <c r="A245" s="47">
        <v>202</v>
      </c>
      <c r="B245" s="3" t="s">
        <v>692</v>
      </c>
      <c r="C245" s="21" t="s">
        <v>31</v>
      </c>
      <c r="D245" s="98">
        <v>27032.9</v>
      </c>
      <c r="E245" s="72">
        <f t="shared" si="45"/>
        <v>8109.87</v>
      </c>
      <c r="F245" s="73">
        <f t="shared" si="46"/>
        <v>35142.770000000004</v>
      </c>
    </row>
    <row r="246" spans="1:6">
      <c r="A246" s="47">
        <v>203</v>
      </c>
      <c r="B246" s="3" t="s">
        <v>693</v>
      </c>
      <c r="C246" s="21" t="s">
        <v>31</v>
      </c>
      <c r="D246" s="98">
        <v>31964.68</v>
      </c>
      <c r="E246" s="72">
        <f>D246*0.3</f>
        <v>9589.4040000000005</v>
      </c>
      <c r="F246" s="73">
        <f>E246+D246</f>
        <v>41554.084000000003</v>
      </c>
    </row>
    <row r="247" spans="1:6">
      <c r="A247" s="47">
        <v>204</v>
      </c>
      <c r="B247" s="3" t="s">
        <v>694</v>
      </c>
      <c r="C247" s="21" t="s">
        <v>31</v>
      </c>
      <c r="D247" s="98">
        <v>14888.64</v>
      </c>
      <c r="E247" s="72">
        <f t="shared" ref="E247:E248" si="68">D247*0.3</f>
        <v>4466.5919999999996</v>
      </c>
      <c r="F247" s="73">
        <f t="shared" ref="F247:F248" si="69">E247+D247</f>
        <v>19355.232</v>
      </c>
    </row>
    <row r="248" spans="1:6">
      <c r="A248" s="47">
        <v>205</v>
      </c>
      <c r="B248" s="3" t="s">
        <v>695</v>
      </c>
      <c r="C248" s="21" t="s">
        <v>31</v>
      </c>
      <c r="D248" s="98">
        <v>23320.14</v>
      </c>
      <c r="E248" s="72">
        <f t="shared" si="68"/>
        <v>6996.0419999999995</v>
      </c>
      <c r="F248" s="73">
        <f t="shared" si="69"/>
        <v>30316.182000000001</v>
      </c>
    </row>
    <row r="249" spans="1:6">
      <c r="A249" s="47">
        <v>206</v>
      </c>
      <c r="B249" s="3" t="s">
        <v>696</v>
      </c>
      <c r="C249" s="21" t="s">
        <v>31</v>
      </c>
      <c r="D249" s="98">
        <v>31750.26</v>
      </c>
      <c r="E249" s="72">
        <f t="shared" si="45"/>
        <v>9525.0779999999995</v>
      </c>
      <c r="F249" s="73">
        <f t="shared" si="46"/>
        <v>41275.337999999996</v>
      </c>
    </row>
    <row r="250" spans="1:6">
      <c r="A250" s="47">
        <v>207</v>
      </c>
      <c r="B250" s="3" t="s">
        <v>697</v>
      </c>
      <c r="C250" s="21" t="s">
        <v>31</v>
      </c>
      <c r="D250" s="98">
        <v>37311.379999999997</v>
      </c>
      <c r="E250" s="72">
        <f t="shared" si="45"/>
        <v>11193.413999999999</v>
      </c>
      <c r="F250" s="73">
        <f t="shared" ref="F250:F251" si="70">E250+D250</f>
        <v>48504.793999999994</v>
      </c>
    </row>
    <row r="251" spans="1:6">
      <c r="A251" s="47">
        <v>208</v>
      </c>
      <c r="B251" s="3" t="s">
        <v>698</v>
      </c>
      <c r="C251" s="21" t="s">
        <v>31</v>
      </c>
      <c r="D251" s="98">
        <v>21217.86</v>
      </c>
      <c r="E251" s="72">
        <f t="shared" si="45"/>
        <v>6365.3580000000002</v>
      </c>
      <c r="F251" s="73">
        <f t="shared" si="70"/>
        <v>27583.218000000001</v>
      </c>
    </row>
    <row r="252" spans="1:6">
      <c r="A252" s="47">
        <v>209</v>
      </c>
      <c r="B252" s="3" t="s">
        <v>699</v>
      </c>
      <c r="C252" s="21" t="s">
        <v>31</v>
      </c>
      <c r="D252" s="98">
        <v>33516.370000000003</v>
      </c>
      <c r="E252" s="72">
        <f t="shared" si="45"/>
        <v>10054.911</v>
      </c>
      <c r="F252" s="73">
        <f t="shared" si="46"/>
        <v>43571.281000000003</v>
      </c>
    </row>
    <row r="253" spans="1:6">
      <c r="A253" s="47">
        <v>210</v>
      </c>
      <c r="B253" s="3" t="s">
        <v>700</v>
      </c>
      <c r="C253" s="21" t="s">
        <v>31</v>
      </c>
      <c r="D253" s="98">
        <v>45816.98</v>
      </c>
      <c r="E253" s="72">
        <f t="shared" si="45"/>
        <v>13745.094000000001</v>
      </c>
      <c r="F253" s="73">
        <f t="shared" si="46"/>
        <v>59562.074000000008</v>
      </c>
    </row>
    <row r="254" spans="1:6">
      <c r="A254" s="47">
        <v>211</v>
      </c>
      <c r="B254" s="3" t="s">
        <v>701</v>
      </c>
      <c r="C254" s="21" t="s">
        <v>31</v>
      </c>
      <c r="D254" s="98">
        <v>57019.92</v>
      </c>
      <c r="E254" s="72">
        <f t="shared" si="45"/>
        <v>17105.975999999999</v>
      </c>
      <c r="F254" s="73">
        <f t="shared" ref="F254:F255" si="71">E254+D254</f>
        <v>74125.895999999993</v>
      </c>
    </row>
    <row r="255" spans="1:6">
      <c r="A255" s="47">
        <v>212</v>
      </c>
      <c r="B255" s="3" t="s">
        <v>702</v>
      </c>
      <c r="C255" s="21" t="s">
        <v>31</v>
      </c>
      <c r="D255" s="98">
        <v>26138.799999999999</v>
      </c>
      <c r="E255" s="72">
        <f t="shared" si="45"/>
        <v>7841.6399999999994</v>
      </c>
      <c r="F255" s="73">
        <f t="shared" si="71"/>
        <v>33980.44</v>
      </c>
    </row>
    <row r="256" spans="1:6">
      <c r="A256" s="47">
        <v>213</v>
      </c>
      <c r="B256" s="3" t="s">
        <v>703</v>
      </c>
      <c r="C256" s="21" t="s">
        <v>31</v>
      </c>
      <c r="D256" s="98">
        <v>39974.89</v>
      </c>
      <c r="E256" s="72">
        <f t="shared" si="45"/>
        <v>11992.466999999999</v>
      </c>
      <c r="F256" s="73">
        <f t="shared" si="46"/>
        <v>51967.356999999996</v>
      </c>
    </row>
    <row r="257" spans="1:6">
      <c r="A257" s="47">
        <v>214</v>
      </c>
      <c r="B257" s="3" t="s">
        <v>704</v>
      </c>
      <c r="C257" s="21" t="s">
        <v>31</v>
      </c>
      <c r="D257" s="98">
        <v>54121.29</v>
      </c>
      <c r="E257" s="72">
        <f t="shared" si="45"/>
        <v>16236.386999999999</v>
      </c>
      <c r="F257" s="73">
        <f t="shared" si="46"/>
        <v>70357.676999999996</v>
      </c>
    </row>
    <row r="258" spans="1:6">
      <c r="A258" s="47">
        <v>215</v>
      </c>
      <c r="B258" s="3" t="s">
        <v>705</v>
      </c>
      <c r="C258" s="21" t="s">
        <v>31</v>
      </c>
      <c r="D258" s="98">
        <v>63346.74</v>
      </c>
      <c r="E258" s="72">
        <f t="shared" si="45"/>
        <v>19004.021999999997</v>
      </c>
      <c r="F258" s="73">
        <f t="shared" ref="F258" si="72">E258+D258</f>
        <v>82350.761999999988</v>
      </c>
    </row>
    <row r="259" spans="1:6">
      <c r="A259" s="47">
        <v>216</v>
      </c>
      <c r="B259" s="3" t="s">
        <v>706</v>
      </c>
      <c r="C259" s="21" t="s">
        <v>31</v>
      </c>
      <c r="D259" s="98">
        <v>41453.46</v>
      </c>
      <c r="E259" s="72">
        <f t="shared" si="45"/>
        <v>12436.037999999999</v>
      </c>
      <c r="F259" s="73">
        <f t="shared" si="46"/>
        <v>53889.498</v>
      </c>
    </row>
    <row r="260" spans="1:6">
      <c r="A260" s="47">
        <v>217</v>
      </c>
      <c r="B260" s="3" t="s">
        <v>707</v>
      </c>
      <c r="C260" s="21" t="s">
        <v>31</v>
      </c>
      <c r="D260" s="98">
        <v>91695.46</v>
      </c>
      <c r="E260" s="72">
        <f>D260*0.3</f>
        <v>27508.638000000003</v>
      </c>
      <c r="F260" s="73">
        <f>E260+D260</f>
        <v>119204.09800000001</v>
      </c>
    </row>
    <row r="261" spans="1:6">
      <c r="A261" s="47">
        <v>218</v>
      </c>
      <c r="B261" s="3" t="s">
        <v>708</v>
      </c>
      <c r="C261" s="21" t="s">
        <v>31</v>
      </c>
      <c r="D261" s="98">
        <v>69803.17</v>
      </c>
      <c r="E261" s="72">
        <f>D261*0.3</f>
        <v>20940.950999999997</v>
      </c>
      <c r="F261" s="73">
        <f>E261+D261</f>
        <v>90744.120999999999</v>
      </c>
    </row>
    <row r="262" spans="1:6">
      <c r="A262" s="47">
        <v>219</v>
      </c>
      <c r="B262" s="3" t="s">
        <v>709</v>
      </c>
      <c r="C262" s="21" t="s">
        <v>31</v>
      </c>
      <c r="D262" s="98">
        <v>111930.66</v>
      </c>
      <c r="E262" s="124">
        <f>D262*0.3</f>
        <v>33579.197999999997</v>
      </c>
      <c r="F262" s="70">
        <f>E262+D262</f>
        <v>145509.85800000001</v>
      </c>
    </row>
    <row r="263" spans="1:6">
      <c r="B263" s="13" t="s">
        <v>34</v>
      </c>
      <c r="C263" s="19"/>
      <c r="D263" s="216"/>
      <c r="E263" s="72"/>
      <c r="F263" s="73"/>
    </row>
    <row r="264" spans="1:6">
      <c r="A264" s="47">
        <v>220</v>
      </c>
      <c r="B264" s="3" t="s">
        <v>710</v>
      </c>
      <c r="C264" s="21" t="s">
        <v>31</v>
      </c>
      <c r="D264" s="98">
        <v>3237.12</v>
      </c>
      <c r="E264" s="72">
        <f t="shared" ref="E264:E299" si="73">D264*0.3</f>
        <v>971.13599999999997</v>
      </c>
      <c r="F264" s="73">
        <f t="shared" ref="F264:F299" si="74">E264+D264</f>
        <v>4208.2559999999994</v>
      </c>
    </row>
    <row r="265" spans="1:6">
      <c r="A265" s="47">
        <v>221</v>
      </c>
      <c r="B265" s="3" t="s">
        <v>711</v>
      </c>
      <c r="C265" s="21" t="s">
        <v>31</v>
      </c>
      <c r="D265" s="98">
        <v>2989.74</v>
      </c>
      <c r="E265" s="72">
        <f t="shared" si="73"/>
        <v>896.92199999999991</v>
      </c>
      <c r="F265" s="73">
        <f t="shared" si="74"/>
        <v>3886.6619999999998</v>
      </c>
    </row>
    <row r="266" spans="1:6">
      <c r="A266" s="47">
        <v>222</v>
      </c>
      <c r="B266" s="3" t="s">
        <v>712</v>
      </c>
      <c r="C266" s="21" t="s">
        <v>31</v>
      </c>
      <c r="D266" s="98">
        <v>3540.53</v>
      </c>
      <c r="E266" s="72">
        <f t="shared" si="73"/>
        <v>1062.1590000000001</v>
      </c>
      <c r="F266" s="73">
        <f t="shared" si="74"/>
        <v>4602.6890000000003</v>
      </c>
    </row>
    <row r="267" spans="1:6">
      <c r="A267" s="47">
        <v>223</v>
      </c>
      <c r="B267" s="3" t="s">
        <v>713</v>
      </c>
      <c r="C267" s="21" t="s">
        <v>31</v>
      </c>
      <c r="D267" s="98">
        <v>3528.32</v>
      </c>
      <c r="E267" s="72">
        <f t="shared" si="73"/>
        <v>1058.4960000000001</v>
      </c>
      <c r="F267" s="73">
        <f t="shared" si="74"/>
        <v>4586.8160000000007</v>
      </c>
    </row>
    <row r="268" spans="1:6">
      <c r="A268" s="47">
        <v>224</v>
      </c>
      <c r="B268" s="3" t="s">
        <v>714</v>
      </c>
      <c r="C268" s="21" t="s">
        <v>31</v>
      </c>
      <c r="D268" s="98">
        <v>4156.58</v>
      </c>
      <c r="E268" s="72">
        <f t="shared" si="73"/>
        <v>1246.9739999999999</v>
      </c>
      <c r="F268" s="73">
        <f t="shared" si="74"/>
        <v>5403.5540000000001</v>
      </c>
    </row>
    <row r="269" spans="1:6">
      <c r="A269" s="47">
        <v>225</v>
      </c>
      <c r="B269" s="3" t="s">
        <v>715</v>
      </c>
      <c r="C269" s="21" t="s">
        <v>31</v>
      </c>
      <c r="D269" s="98">
        <v>4253.04</v>
      </c>
      <c r="E269" s="72">
        <f t="shared" si="73"/>
        <v>1275.912</v>
      </c>
      <c r="F269" s="73">
        <f t="shared" si="74"/>
        <v>5528.9520000000002</v>
      </c>
    </row>
    <row r="270" spans="1:6">
      <c r="A270" s="47">
        <v>226</v>
      </c>
      <c r="B270" s="3" t="s">
        <v>716</v>
      </c>
      <c r="C270" s="21" t="s">
        <v>31</v>
      </c>
      <c r="D270" s="98">
        <v>4533.5200000000004</v>
      </c>
      <c r="E270" s="72">
        <f t="shared" si="73"/>
        <v>1360.056</v>
      </c>
      <c r="F270" s="73">
        <f t="shared" si="74"/>
        <v>5893.5760000000009</v>
      </c>
    </row>
    <row r="271" spans="1:6">
      <c r="A271" s="47">
        <v>227</v>
      </c>
      <c r="B271" s="3" t="s">
        <v>717</v>
      </c>
      <c r="C271" s="21" t="s">
        <v>31</v>
      </c>
      <c r="D271" s="98">
        <v>5337.44</v>
      </c>
      <c r="E271" s="72">
        <f t="shared" si="73"/>
        <v>1601.2319999999997</v>
      </c>
      <c r="F271" s="73">
        <f t="shared" si="74"/>
        <v>6938.6719999999996</v>
      </c>
    </row>
    <row r="272" spans="1:6">
      <c r="A272" s="47">
        <v>228</v>
      </c>
      <c r="B272" s="3" t="s">
        <v>718</v>
      </c>
      <c r="C272" s="21" t="s">
        <v>31</v>
      </c>
      <c r="D272" s="98">
        <v>5597.81</v>
      </c>
      <c r="E272" s="72">
        <f t="shared" si="73"/>
        <v>1679.3430000000001</v>
      </c>
      <c r="F272" s="73">
        <f t="shared" si="74"/>
        <v>7277.1530000000002</v>
      </c>
    </row>
    <row r="273" spans="1:6">
      <c r="A273" s="47">
        <v>229</v>
      </c>
      <c r="B273" s="3" t="s">
        <v>719</v>
      </c>
      <c r="C273" s="21" t="s">
        <v>31</v>
      </c>
      <c r="D273" s="98">
        <v>8868.74</v>
      </c>
      <c r="E273" s="72">
        <f t="shared" si="73"/>
        <v>2660.6219999999998</v>
      </c>
      <c r="F273" s="73">
        <f t="shared" si="74"/>
        <v>11529.361999999999</v>
      </c>
    </row>
    <row r="274" spans="1:6">
      <c r="A274" s="47">
        <v>230</v>
      </c>
      <c r="B274" s="3" t="s">
        <v>720</v>
      </c>
      <c r="C274" s="21" t="s">
        <v>31</v>
      </c>
      <c r="D274" s="98">
        <v>9112.7000000000007</v>
      </c>
      <c r="E274" s="72">
        <f t="shared" si="73"/>
        <v>2733.81</v>
      </c>
      <c r="F274" s="73">
        <f t="shared" si="74"/>
        <v>11846.51</v>
      </c>
    </row>
    <row r="275" spans="1:6">
      <c r="A275" s="47">
        <v>231</v>
      </c>
      <c r="B275" s="3" t="s">
        <v>721</v>
      </c>
      <c r="C275" s="21" t="s">
        <v>31</v>
      </c>
      <c r="D275" s="98">
        <v>10775.34</v>
      </c>
      <c r="E275" s="72">
        <f t="shared" si="73"/>
        <v>3232.6019999999999</v>
      </c>
      <c r="F275" s="73">
        <f t="shared" si="74"/>
        <v>14007.941999999999</v>
      </c>
    </row>
    <row r="276" spans="1:6">
      <c r="A276" s="47">
        <v>232</v>
      </c>
      <c r="B276" s="3" t="s">
        <v>722</v>
      </c>
      <c r="C276" s="21" t="s">
        <v>31</v>
      </c>
      <c r="D276" s="98">
        <v>11444.95</v>
      </c>
      <c r="E276" s="72">
        <f t="shared" si="73"/>
        <v>3433.4850000000001</v>
      </c>
      <c r="F276" s="73">
        <f t="shared" si="74"/>
        <v>14878.435000000001</v>
      </c>
    </row>
    <row r="277" spans="1:6">
      <c r="A277" s="46">
        <v>233</v>
      </c>
      <c r="B277" s="3" t="s">
        <v>723</v>
      </c>
      <c r="C277" s="21" t="s">
        <v>31</v>
      </c>
      <c r="D277" s="98">
        <v>12036.15</v>
      </c>
      <c r="E277" s="72">
        <f t="shared" si="73"/>
        <v>3610.8449999999998</v>
      </c>
      <c r="F277" s="73">
        <f t="shared" si="74"/>
        <v>15646.994999999999</v>
      </c>
    </row>
    <row r="278" spans="1:6">
      <c r="A278" s="46">
        <v>234</v>
      </c>
      <c r="B278" s="3" t="s">
        <v>724</v>
      </c>
      <c r="C278" s="21" t="s">
        <v>31</v>
      </c>
      <c r="D278" s="98">
        <v>13633.41</v>
      </c>
      <c r="E278" s="72">
        <f t="shared" si="73"/>
        <v>4090.0229999999997</v>
      </c>
      <c r="F278" s="73">
        <f t="shared" si="74"/>
        <v>17723.433000000001</v>
      </c>
    </row>
    <row r="279" spans="1:6">
      <c r="A279" s="46">
        <v>235</v>
      </c>
      <c r="B279" s="3" t="s">
        <v>725</v>
      </c>
      <c r="C279" s="21" t="s">
        <v>31</v>
      </c>
      <c r="D279" s="98">
        <v>12879.3</v>
      </c>
      <c r="E279" s="72">
        <f t="shared" si="73"/>
        <v>3863.7899999999995</v>
      </c>
      <c r="F279" s="73">
        <f t="shared" si="74"/>
        <v>16743.09</v>
      </c>
    </row>
    <row r="280" spans="1:6">
      <c r="A280" s="46">
        <v>236</v>
      </c>
      <c r="B280" s="3" t="s">
        <v>726</v>
      </c>
      <c r="C280" s="21" t="s">
        <v>31</v>
      </c>
      <c r="D280" s="98">
        <v>14709.02</v>
      </c>
      <c r="E280" s="72">
        <f t="shared" si="73"/>
        <v>4412.7060000000001</v>
      </c>
      <c r="F280" s="73">
        <f t="shared" si="74"/>
        <v>19121.726000000002</v>
      </c>
    </row>
    <row r="281" spans="1:6">
      <c r="A281" s="46">
        <v>237</v>
      </c>
      <c r="B281" s="3" t="s">
        <v>727</v>
      </c>
      <c r="C281" s="21" t="s">
        <v>31</v>
      </c>
      <c r="D281" s="98">
        <v>26753.13</v>
      </c>
      <c r="E281" s="72">
        <f t="shared" si="73"/>
        <v>8025.9390000000003</v>
      </c>
      <c r="F281" s="73">
        <f t="shared" si="74"/>
        <v>34779.069000000003</v>
      </c>
    </row>
    <row r="282" spans="1:6">
      <c r="A282" s="46">
        <v>238</v>
      </c>
      <c r="B282" s="3" t="s">
        <v>728</v>
      </c>
      <c r="C282" s="21" t="s">
        <v>31</v>
      </c>
      <c r="D282" s="98">
        <v>29522.16</v>
      </c>
      <c r="E282" s="72">
        <f t="shared" si="73"/>
        <v>8856.6479999999992</v>
      </c>
      <c r="F282" s="73">
        <f t="shared" si="74"/>
        <v>38378.807999999997</v>
      </c>
    </row>
    <row r="283" spans="1:6">
      <c r="A283" s="46">
        <v>239</v>
      </c>
      <c r="B283" s="3" t="s">
        <v>729</v>
      </c>
      <c r="C283" s="21" t="s">
        <v>31</v>
      </c>
      <c r="D283" s="98">
        <v>32597.32</v>
      </c>
      <c r="E283" s="72">
        <f t="shared" si="73"/>
        <v>9779.1959999999999</v>
      </c>
      <c r="F283" s="73">
        <f t="shared" si="74"/>
        <v>42376.516000000003</v>
      </c>
    </row>
    <row r="284" spans="1:6">
      <c r="A284" s="46">
        <v>240</v>
      </c>
      <c r="B284" s="3" t="s">
        <v>730</v>
      </c>
      <c r="C284" s="21" t="s">
        <v>31</v>
      </c>
      <c r="D284" s="98">
        <v>33516.370000000003</v>
      </c>
      <c r="E284" s="72">
        <f t="shared" si="73"/>
        <v>10054.911</v>
      </c>
      <c r="F284" s="73">
        <f t="shared" si="74"/>
        <v>43571.281000000003</v>
      </c>
    </row>
    <row r="285" spans="1:6">
      <c r="A285" s="46">
        <v>241</v>
      </c>
      <c r="B285" s="3" t="s">
        <v>731</v>
      </c>
      <c r="C285" s="21" t="s">
        <v>31</v>
      </c>
      <c r="D285" s="98">
        <v>33563.089999999997</v>
      </c>
      <c r="E285" s="72">
        <f t="shared" si="73"/>
        <v>10068.926999999998</v>
      </c>
      <c r="F285" s="73">
        <f t="shared" si="74"/>
        <v>43632.016999999993</v>
      </c>
    </row>
    <row r="286" spans="1:6">
      <c r="A286" s="46"/>
      <c r="B286" s="14" t="s">
        <v>732</v>
      </c>
      <c r="C286" s="21"/>
      <c r="D286" s="216"/>
      <c r="E286" s="72"/>
      <c r="F286" s="73"/>
    </row>
    <row r="287" spans="1:6">
      <c r="A287" s="46">
        <v>242</v>
      </c>
      <c r="B287" s="3" t="s">
        <v>733</v>
      </c>
      <c r="C287" s="21" t="s">
        <v>31</v>
      </c>
      <c r="D287" s="98">
        <v>1987.68</v>
      </c>
      <c r="E287" s="72">
        <f t="shared" si="73"/>
        <v>596.30399999999997</v>
      </c>
      <c r="F287" s="73">
        <f t="shared" si="74"/>
        <v>2583.9839999999999</v>
      </c>
    </row>
    <row r="288" spans="1:6">
      <c r="A288" s="46">
        <v>243</v>
      </c>
      <c r="B288" s="3" t="s">
        <v>734</v>
      </c>
      <c r="C288" s="21" t="s">
        <v>31</v>
      </c>
      <c r="D288" s="98">
        <v>2782.55</v>
      </c>
      <c r="E288" s="72">
        <f t="shared" si="73"/>
        <v>834.76499999999999</v>
      </c>
      <c r="F288" s="73">
        <f t="shared" si="74"/>
        <v>3617.3150000000001</v>
      </c>
    </row>
    <row r="289" spans="1:6">
      <c r="A289" s="46">
        <v>244</v>
      </c>
      <c r="B289" s="3" t="s">
        <v>735</v>
      </c>
      <c r="C289" s="21" t="s">
        <v>31</v>
      </c>
      <c r="D289" s="98">
        <v>4373.24</v>
      </c>
      <c r="E289" s="72">
        <f t="shared" si="73"/>
        <v>1311.972</v>
      </c>
      <c r="F289" s="73">
        <f t="shared" si="74"/>
        <v>5685.2119999999995</v>
      </c>
    </row>
    <row r="290" spans="1:6">
      <c r="A290" s="46">
        <v>245</v>
      </c>
      <c r="B290" s="3" t="s">
        <v>736</v>
      </c>
      <c r="C290" s="21" t="s">
        <v>31</v>
      </c>
      <c r="D290" s="98">
        <v>7570.47</v>
      </c>
      <c r="E290" s="72">
        <f t="shared" si="73"/>
        <v>2271.1410000000001</v>
      </c>
      <c r="F290" s="73">
        <f t="shared" si="74"/>
        <v>9841.6110000000008</v>
      </c>
    </row>
    <row r="291" spans="1:6">
      <c r="A291" s="46">
        <v>246</v>
      </c>
      <c r="B291" s="3" t="s">
        <v>737</v>
      </c>
      <c r="C291" s="21" t="s">
        <v>31</v>
      </c>
      <c r="D291" s="98">
        <v>10483.48</v>
      </c>
      <c r="E291" s="72">
        <f t="shared" si="73"/>
        <v>3145.0439999999999</v>
      </c>
      <c r="F291" s="73">
        <f t="shared" si="74"/>
        <v>13628.523999999999</v>
      </c>
    </row>
    <row r="292" spans="1:6">
      <c r="A292" s="46">
        <v>247</v>
      </c>
      <c r="B292" s="3" t="s">
        <v>738</v>
      </c>
      <c r="C292" s="21" t="s">
        <v>31</v>
      </c>
      <c r="D292" s="98">
        <v>13671.23</v>
      </c>
      <c r="E292" s="72">
        <f t="shared" si="73"/>
        <v>4101.3689999999997</v>
      </c>
      <c r="F292" s="73">
        <f t="shared" si="74"/>
        <v>17772.598999999998</v>
      </c>
    </row>
    <row r="293" spans="1:6">
      <c r="A293" s="46"/>
      <c r="B293" s="14" t="s">
        <v>739</v>
      </c>
      <c r="C293" s="21"/>
      <c r="D293" s="216"/>
      <c r="E293" s="72"/>
      <c r="F293" s="73"/>
    </row>
    <row r="294" spans="1:6">
      <c r="A294" s="46">
        <v>248</v>
      </c>
      <c r="B294" s="3" t="s">
        <v>740</v>
      </c>
      <c r="C294" s="21" t="s">
        <v>31</v>
      </c>
      <c r="D294" s="98">
        <v>2481</v>
      </c>
      <c r="E294" s="72">
        <f t="shared" si="73"/>
        <v>744.3</v>
      </c>
      <c r="F294" s="73">
        <f t="shared" si="74"/>
        <v>3225.3</v>
      </c>
    </row>
    <row r="295" spans="1:6">
      <c r="A295" s="46">
        <v>249</v>
      </c>
      <c r="B295" s="3" t="s">
        <v>741</v>
      </c>
      <c r="C295" s="21" t="s">
        <v>31</v>
      </c>
      <c r="D295" s="98">
        <v>3084.85</v>
      </c>
      <c r="E295" s="72">
        <f t="shared" si="73"/>
        <v>925.45499999999993</v>
      </c>
      <c r="F295" s="73">
        <f t="shared" si="74"/>
        <v>4010.3049999999998</v>
      </c>
    </row>
    <row r="296" spans="1:6">
      <c r="A296" s="46">
        <v>250</v>
      </c>
      <c r="B296" s="3" t="s">
        <v>742</v>
      </c>
      <c r="C296" s="21" t="s">
        <v>31</v>
      </c>
      <c r="D296" s="98">
        <v>5025.37</v>
      </c>
      <c r="E296" s="72">
        <f t="shared" si="73"/>
        <v>1507.6109999999999</v>
      </c>
      <c r="F296" s="73">
        <f t="shared" si="74"/>
        <v>6532.9809999999998</v>
      </c>
    </row>
    <row r="297" spans="1:6">
      <c r="A297" s="46">
        <v>251</v>
      </c>
      <c r="B297" s="3" t="s">
        <v>743</v>
      </c>
      <c r="C297" s="21" t="s">
        <v>31</v>
      </c>
      <c r="D297" s="98">
        <v>8195.94</v>
      </c>
      <c r="E297" s="72">
        <f t="shared" si="73"/>
        <v>2458.7820000000002</v>
      </c>
      <c r="F297" s="73">
        <f t="shared" ref="F297" si="75">E297+D297</f>
        <v>10654.722000000002</v>
      </c>
    </row>
    <row r="298" spans="1:6">
      <c r="A298" s="46">
        <v>252</v>
      </c>
      <c r="B298" s="3" t="s">
        <v>744</v>
      </c>
      <c r="C298" s="21" t="s">
        <v>31</v>
      </c>
      <c r="D298" s="98">
        <v>10203.92</v>
      </c>
      <c r="E298" s="72">
        <f t="shared" si="73"/>
        <v>3061.1759999999999</v>
      </c>
      <c r="F298" s="73">
        <f t="shared" si="74"/>
        <v>13265.096</v>
      </c>
    </row>
    <row r="299" spans="1:6">
      <c r="A299" s="126">
        <v>253</v>
      </c>
      <c r="B299" s="3" t="s">
        <v>745</v>
      </c>
      <c r="C299" s="21" t="s">
        <v>31</v>
      </c>
      <c r="D299" s="98">
        <v>13554.29</v>
      </c>
      <c r="E299" s="72">
        <f t="shared" si="73"/>
        <v>4066.2870000000003</v>
      </c>
      <c r="F299" s="73">
        <f t="shared" si="74"/>
        <v>17620.577000000001</v>
      </c>
    </row>
    <row r="300" spans="1:6" ht="18">
      <c r="A300" s="281"/>
      <c r="B300" s="288" t="s">
        <v>746</v>
      </c>
      <c r="C300" s="283"/>
      <c r="D300" s="284"/>
      <c r="E300" s="284"/>
      <c r="F300" s="285"/>
    </row>
    <row r="301" spans="1:6" ht="12.75" customHeight="1">
      <c r="A301" s="286"/>
      <c r="B301" s="438" t="s">
        <v>747</v>
      </c>
      <c r="C301" s="439"/>
      <c r="D301" s="439"/>
      <c r="E301" s="439"/>
      <c r="F301" s="287"/>
    </row>
    <row r="302" spans="1:6" ht="14.25">
      <c r="A302" s="205" t="s">
        <v>152</v>
      </c>
      <c r="B302" s="291" t="s">
        <v>482</v>
      </c>
      <c r="C302" s="197" t="s">
        <v>387</v>
      </c>
      <c r="D302" s="202" t="s">
        <v>151</v>
      </c>
      <c r="E302" s="198" t="s">
        <v>473</v>
      </c>
      <c r="F302" s="202" t="s">
        <v>386</v>
      </c>
    </row>
    <row r="303" spans="1:6">
      <c r="A303" s="45">
        <v>254</v>
      </c>
      <c r="B303" s="218" t="s">
        <v>996</v>
      </c>
      <c r="C303" s="21" t="s">
        <v>31</v>
      </c>
      <c r="D303" s="98">
        <v>2558.06</v>
      </c>
      <c r="E303" s="124">
        <f t="shared" ref="E303:E313" si="76">D303*0.3</f>
        <v>767.41800000000001</v>
      </c>
      <c r="F303" s="70">
        <f t="shared" ref="F303:F313" si="77">E303+D303</f>
        <v>3325.4780000000001</v>
      </c>
    </row>
    <row r="304" spans="1:6">
      <c r="A304" s="45">
        <v>255</v>
      </c>
      <c r="B304" s="11" t="s">
        <v>748</v>
      </c>
      <c r="C304" s="21" t="s">
        <v>31</v>
      </c>
      <c r="D304" s="98">
        <v>2635.57</v>
      </c>
      <c r="E304" s="72">
        <f t="shared" si="76"/>
        <v>790.67100000000005</v>
      </c>
      <c r="F304" s="73">
        <f t="shared" si="77"/>
        <v>3426.241</v>
      </c>
    </row>
    <row r="305" spans="1:6">
      <c r="A305" s="45">
        <v>256</v>
      </c>
      <c r="B305" s="11" t="s">
        <v>749</v>
      </c>
      <c r="C305" s="21" t="s">
        <v>31</v>
      </c>
      <c r="D305" s="98">
        <v>3023.16</v>
      </c>
      <c r="E305" s="72">
        <f t="shared" si="76"/>
        <v>906.94799999999998</v>
      </c>
      <c r="F305" s="73">
        <f t="shared" si="77"/>
        <v>3930.1079999999997</v>
      </c>
    </row>
    <row r="306" spans="1:6">
      <c r="A306" s="45">
        <v>257</v>
      </c>
      <c r="B306" s="11" t="s">
        <v>750</v>
      </c>
      <c r="C306" s="21" t="s">
        <v>31</v>
      </c>
      <c r="D306" s="98">
        <v>3410.74</v>
      </c>
      <c r="E306" s="72">
        <f t="shared" si="76"/>
        <v>1023.2219999999999</v>
      </c>
      <c r="F306" s="73">
        <f t="shared" si="77"/>
        <v>4433.9619999999995</v>
      </c>
    </row>
    <row r="307" spans="1:6">
      <c r="A307" s="45">
        <v>258</v>
      </c>
      <c r="B307" s="11" t="s">
        <v>751</v>
      </c>
      <c r="C307" s="21" t="s">
        <v>31</v>
      </c>
      <c r="D307" s="98">
        <v>3488.26</v>
      </c>
      <c r="E307" s="72">
        <f t="shared" si="76"/>
        <v>1046.4780000000001</v>
      </c>
      <c r="F307" s="73">
        <f t="shared" si="77"/>
        <v>4534.7380000000003</v>
      </c>
    </row>
    <row r="308" spans="1:6">
      <c r="A308" s="45">
        <v>259</v>
      </c>
      <c r="B308" s="11" t="s">
        <v>752</v>
      </c>
      <c r="C308" s="21" t="s">
        <v>31</v>
      </c>
      <c r="D308" s="98">
        <v>3922.35</v>
      </c>
      <c r="E308" s="72">
        <f t="shared" si="76"/>
        <v>1176.7049999999999</v>
      </c>
      <c r="F308" s="73">
        <f t="shared" si="77"/>
        <v>5099.0550000000003</v>
      </c>
    </row>
    <row r="309" spans="1:6">
      <c r="A309" s="45">
        <v>260</v>
      </c>
      <c r="B309" s="11" t="s">
        <v>753</v>
      </c>
      <c r="C309" s="21" t="s">
        <v>31</v>
      </c>
      <c r="D309" s="98">
        <v>4433.95</v>
      </c>
      <c r="E309" s="72">
        <f t="shared" si="76"/>
        <v>1330.1849999999999</v>
      </c>
      <c r="F309" s="73">
        <f t="shared" si="77"/>
        <v>5764.1350000000002</v>
      </c>
    </row>
    <row r="310" spans="1:6">
      <c r="A310" s="45">
        <v>261</v>
      </c>
      <c r="B310" s="11" t="s">
        <v>754</v>
      </c>
      <c r="C310" s="21" t="s">
        <v>31</v>
      </c>
      <c r="D310" s="98">
        <v>6429.24</v>
      </c>
      <c r="E310" s="72">
        <f t="shared" si="76"/>
        <v>1928.7719999999999</v>
      </c>
      <c r="F310" s="73">
        <f t="shared" si="77"/>
        <v>8358.0119999999988</v>
      </c>
    </row>
    <row r="311" spans="1:6">
      <c r="A311" s="45">
        <v>262</v>
      </c>
      <c r="B311" s="11" t="s">
        <v>755</v>
      </c>
      <c r="C311" s="21" t="s">
        <v>31</v>
      </c>
      <c r="D311" s="98">
        <v>6898.99</v>
      </c>
      <c r="E311" s="124">
        <f t="shared" si="76"/>
        <v>2069.6969999999997</v>
      </c>
      <c r="F311" s="70">
        <f t="shared" si="77"/>
        <v>8968.6869999999999</v>
      </c>
    </row>
    <row r="312" spans="1:6">
      <c r="A312" s="45">
        <v>263</v>
      </c>
      <c r="B312" s="11" t="s">
        <v>757</v>
      </c>
      <c r="C312" s="21" t="s">
        <v>31</v>
      </c>
      <c r="D312" s="98">
        <v>9224.64</v>
      </c>
      <c r="E312" s="124">
        <f t="shared" ref="E312" si="78">D312*0.3</f>
        <v>2767.3919999999998</v>
      </c>
      <c r="F312" s="70">
        <f t="shared" ref="F312" si="79">E312+D312</f>
        <v>11992.031999999999</v>
      </c>
    </row>
    <row r="313" spans="1:6">
      <c r="A313" s="45">
        <v>264</v>
      </c>
      <c r="B313" s="11" t="s">
        <v>756</v>
      </c>
      <c r="C313" s="21" t="s">
        <v>31</v>
      </c>
      <c r="D313" s="98">
        <v>11506.57</v>
      </c>
      <c r="E313" s="124">
        <f t="shared" si="76"/>
        <v>3451.971</v>
      </c>
      <c r="F313" s="70">
        <f t="shared" si="77"/>
        <v>14958.540999999999</v>
      </c>
    </row>
    <row r="314" spans="1:6" ht="18">
      <c r="A314" s="281"/>
      <c r="B314" s="288" t="s">
        <v>758</v>
      </c>
      <c r="C314" s="283"/>
      <c r="D314" s="284"/>
      <c r="E314" s="284"/>
      <c r="F314" s="285"/>
    </row>
    <row r="315" spans="1:6" ht="12.75" customHeight="1">
      <c r="A315" s="286"/>
      <c r="B315" s="438" t="s">
        <v>759</v>
      </c>
      <c r="C315" s="439"/>
      <c r="D315" s="439"/>
      <c r="E315" s="439"/>
      <c r="F315" s="287"/>
    </row>
    <row r="316" spans="1:6" s="203" customFormat="1" ht="14.25">
      <c r="A316" s="205" t="s">
        <v>152</v>
      </c>
      <c r="B316" s="291" t="s">
        <v>482</v>
      </c>
      <c r="C316" s="197" t="s">
        <v>387</v>
      </c>
      <c r="D316" s="202" t="s">
        <v>151</v>
      </c>
      <c r="E316" s="198" t="s">
        <v>473</v>
      </c>
      <c r="F316" s="202" t="s">
        <v>386</v>
      </c>
    </row>
    <row r="317" spans="1:6">
      <c r="A317" s="45">
        <v>265</v>
      </c>
      <c r="B317" s="11" t="s">
        <v>760</v>
      </c>
      <c r="C317" s="21" t="s">
        <v>31</v>
      </c>
      <c r="D317" s="98">
        <v>2906.88</v>
      </c>
      <c r="E317" s="124">
        <f>D317*0.5</f>
        <v>1453.44</v>
      </c>
      <c r="F317" s="70">
        <f t="shared" ref="F317:F326" si="80">E317+D317</f>
        <v>4360.32</v>
      </c>
    </row>
    <row r="318" spans="1:6">
      <c r="A318" s="45">
        <v>266</v>
      </c>
      <c r="B318" s="11" t="s">
        <v>761</v>
      </c>
      <c r="C318" s="21" t="s">
        <v>31</v>
      </c>
      <c r="D318" s="98">
        <v>3023.16</v>
      </c>
      <c r="E318" s="72">
        <f>D318*0.5</f>
        <v>1511.58</v>
      </c>
      <c r="F318" s="73">
        <f t="shared" si="80"/>
        <v>4534.74</v>
      </c>
    </row>
    <row r="319" spans="1:6">
      <c r="A319" s="45">
        <v>267</v>
      </c>
      <c r="B319" s="11" t="s">
        <v>762</v>
      </c>
      <c r="C319" s="21" t="s">
        <v>31</v>
      </c>
      <c r="D319" s="98">
        <v>3139.43</v>
      </c>
      <c r="E319" s="72">
        <f>D319*0.5</f>
        <v>1569.7149999999999</v>
      </c>
      <c r="F319" s="73">
        <f t="shared" si="80"/>
        <v>4709.1449999999995</v>
      </c>
    </row>
    <row r="320" spans="1:6">
      <c r="A320" s="45">
        <v>268</v>
      </c>
      <c r="B320" s="11" t="s">
        <v>763</v>
      </c>
      <c r="C320" s="21" t="s">
        <v>31</v>
      </c>
      <c r="D320" s="98">
        <v>3596.78</v>
      </c>
      <c r="E320" s="72">
        <f>D320*0.5</f>
        <v>1798.39</v>
      </c>
      <c r="F320" s="73">
        <f t="shared" si="80"/>
        <v>5395.17</v>
      </c>
    </row>
    <row r="321" spans="1:6">
      <c r="A321" s="45">
        <v>269</v>
      </c>
      <c r="B321" s="11" t="s">
        <v>751</v>
      </c>
      <c r="C321" s="21" t="s">
        <v>31</v>
      </c>
      <c r="D321" s="98">
        <v>3643.29</v>
      </c>
      <c r="E321" s="72">
        <f t="shared" ref="E321:E326" si="81">D321*0.3</f>
        <v>1092.9869999999999</v>
      </c>
      <c r="F321" s="73">
        <f t="shared" si="80"/>
        <v>4736.277</v>
      </c>
    </row>
    <row r="322" spans="1:6">
      <c r="A322" s="45">
        <v>270</v>
      </c>
      <c r="B322" s="11" t="s">
        <v>764</v>
      </c>
      <c r="C322" s="21" t="s">
        <v>31</v>
      </c>
      <c r="D322" s="98">
        <v>3720.81</v>
      </c>
      <c r="E322" s="72">
        <f t="shared" si="81"/>
        <v>1116.2429999999999</v>
      </c>
      <c r="F322" s="73">
        <f t="shared" si="80"/>
        <v>4837.0529999999999</v>
      </c>
    </row>
    <row r="323" spans="1:6">
      <c r="A323" s="45">
        <v>271</v>
      </c>
      <c r="B323" s="11" t="s">
        <v>765</v>
      </c>
      <c r="C323" s="21" t="s">
        <v>31</v>
      </c>
      <c r="D323" s="98">
        <v>4806.04</v>
      </c>
      <c r="E323" s="72">
        <f t="shared" si="81"/>
        <v>1441.8119999999999</v>
      </c>
      <c r="F323" s="73">
        <f t="shared" si="80"/>
        <v>6247.8519999999999</v>
      </c>
    </row>
    <row r="324" spans="1:6">
      <c r="A324" s="45">
        <v>272</v>
      </c>
      <c r="B324" s="11" t="s">
        <v>766</v>
      </c>
      <c r="C324" s="21" t="s">
        <v>31</v>
      </c>
      <c r="D324" s="98">
        <v>5038.58</v>
      </c>
      <c r="E324" s="72">
        <f t="shared" si="81"/>
        <v>1511.5739999999998</v>
      </c>
      <c r="F324" s="73">
        <f t="shared" si="80"/>
        <v>6550.1539999999995</v>
      </c>
    </row>
    <row r="325" spans="1:6">
      <c r="A325" s="45">
        <v>273</v>
      </c>
      <c r="B325" s="11" t="s">
        <v>753</v>
      </c>
      <c r="C325" s="21" t="s">
        <v>31</v>
      </c>
      <c r="D325" s="98">
        <v>6356.36</v>
      </c>
      <c r="E325" s="124">
        <f t="shared" si="81"/>
        <v>1906.9079999999999</v>
      </c>
      <c r="F325" s="70">
        <f t="shared" si="80"/>
        <v>8263.268</v>
      </c>
    </row>
    <row r="326" spans="1:6">
      <c r="A326" s="45">
        <v>274</v>
      </c>
      <c r="B326" s="11" t="s">
        <v>767</v>
      </c>
      <c r="C326" s="21" t="s">
        <v>31</v>
      </c>
      <c r="D326" s="98">
        <v>6743.96</v>
      </c>
      <c r="E326" s="124">
        <f t="shared" si="81"/>
        <v>2023.1879999999999</v>
      </c>
      <c r="F326" s="70">
        <f t="shared" si="80"/>
        <v>8767.1479999999992</v>
      </c>
    </row>
    <row r="327" spans="1:6">
      <c r="A327" s="131"/>
      <c r="B327" s="132"/>
      <c r="C327" s="26"/>
      <c r="D327" s="76"/>
      <c r="E327" s="125"/>
      <c r="F327" s="99"/>
    </row>
    <row r="329" spans="1:6" ht="26.25" customHeight="1">
      <c r="A329" s="440" t="s">
        <v>973</v>
      </c>
      <c r="B329" s="441"/>
      <c r="C329" s="441"/>
      <c r="D329" s="441"/>
      <c r="E329" s="441"/>
      <c r="F329" s="442"/>
    </row>
    <row r="330" spans="1:6" ht="38.25">
      <c r="A330" s="24"/>
      <c r="B330" s="162" t="s">
        <v>146</v>
      </c>
      <c r="C330" s="11"/>
      <c r="D330" s="69"/>
      <c r="E330" s="69"/>
      <c r="F330" s="70"/>
    </row>
    <row r="331" spans="1:6" s="203" customFormat="1">
      <c r="A331" s="292" t="s">
        <v>26</v>
      </c>
      <c r="B331" s="292" t="s">
        <v>836</v>
      </c>
      <c r="C331" s="197" t="s">
        <v>387</v>
      </c>
      <c r="D331" s="202" t="s">
        <v>151</v>
      </c>
      <c r="E331" s="198" t="s">
        <v>473</v>
      </c>
      <c r="F331" s="202" t="s">
        <v>386</v>
      </c>
    </row>
    <row r="332" spans="1:6">
      <c r="A332" s="21">
        <v>275</v>
      </c>
      <c r="B332" s="20" t="s">
        <v>1</v>
      </c>
      <c r="C332" s="21" t="s">
        <v>31</v>
      </c>
      <c r="D332" s="98">
        <v>3408.7</v>
      </c>
      <c r="E332" s="69">
        <f>D332*0.5</f>
        <v>1704.35</v>
      </c>
      <c r="F332" s="70">
        <f t="shared" ref="F332:F345" si="82">E332+D332</f>
        <v>5113.0499999999993</v>
      </c>
    </row>
    <row r="333" spans="1:6">
      <c r="A333" s="21">
        <v>276</v>
      </c>
      <c r="B333" s="12" t="s">
        <v>2</v>
      </c>
      <c r="C333" s="21" t="s">
        <v>31</v>
      </c>
      <c r="D333" s="98">
        <v>3693.74</v>
      </c>
      <c r="E333" s="69">
        <f>D333*0.5</f>
        <v>1846.87</v>
      </c>
      <c r="F333" s="70">
        <f t="shared" si="82"/>
        <v>5540.61</v>
      </c>
    </row>
    <row r="334" spans="1:6">
      <c r="A334" s="21">
        <v>277</v>
      </c>
      <c r="B334" s="20" t="s">
        <v>3</v>
      </c>
      <c r="C334" s="21" t="s">
        <v>31</v>
      </c>
      <c r="D334" s="98">
        <v>4202.5200000000004</v>
      </c>
      <c r="E334" s="69">
        <f>D334*0.5</f>
        <v>2101.2600000000002</v>
      </c>
      <c r="F334" s="70">
        <f t="shared" si="82"/>
        <v>6303.7800000000007</v>
      </c>
    </row>
    <row r="335" spans="1:6">
      <c r="A335" s="21">
        <v>278</v>
      </c>
      <c r="B335" s="20" t="s">
        <v>4</v>
      </c>
      <c r="C335" s="21" t="s">
        <v>31</v>
      </c>
      <c r="D335" s="98">
        <v>5066.3599999999997</v>
      </c>
      <c r="E335" s="69">
        <f>D335*0.5</f>
        <v>2533.1799999999998</v>
      </c>
      <c r="F335" s="70">
        <f t="shared" si="82"/>
        <v>7599.5399999999991</v>
      </c>
    </row>
    <row r="336" spans="1:6">
      <c r="A336" s="21">
        <v>279</v>
      </c>
      <c r="B336" s="20" t="s">
        <v>5</v>
      </c>
      <c r="C336" s="21" t="s">
        <v>31</v>
      </c>
      <c r="D336" s="98">
        <v>6455.53</v>
      </c>
      <c r="E336" s="69">
        <f t="shared" ref="E336:E360" si="83">D336*0.3</f>
        <v>1936.6589999999999</v>
      </c>
      <c r="F336" s="70">
        <f t="shared" si="82"/>
        <v>8392.1890000000003</v>
      </c>
    </row>
    <row r="337" spans="1:6">
      <c r="A337" s="21">
        <v>280</v>
      </c>
      <c r="B337" s="20" t="s">
        <v>6</v>
      </c>
      <c r="C337" s="21" t="s">
        <v>31</v>
      </c>
      <c r="D337" s="98">
        <v>6822.27</v>
      </c>
      <c r="E337" s="69">
        <f t="shared" si="83"/>
        <v>2046.681</v>
      </c>
      <c r="F337" s="70">
        <f t="shared" si="82"/>
        <v>8868.9510000000009</v>
      </c>
    </row>
    <row r="338" spans="1:6">
      <c r="A338" s="21">
        <v>281</v>
      </c>
      <c r="B338" s="20" t="s">
        <v>7</v>
      </c>
      <c r="C338" s="21" t="s">
        <v>31</v>
      </c>
      <c r="D338" s="98">
        <v>9199.7999999999993</v>
      </c>
      <c r="E338" s="69">
        <f t="shared" si="83"/>
        <v>2759.9399999999996</v>
      </c>
      <c r="F338" s="70">
        <f t="shared" si="82"/>
        <v>11959.739999999998</v>
      </c>
    </row>
    <row r="339" spans="1:6">
      <c r="A339" s="21">
        <v>282</v>
      </c>
      <c r="B339" s="20" t="s">
        <v>8</v>
      </c>
      <c r="C339" s="21" t="s">
        <v>31</v>
      </c>
      <c r="D339" s="98">
        <v>12160.89</v>
      </c>
      <c r="E339" s="69">
        <f t="shared" si="83"/>
        <v>3648.2669999999998</v>
      </c>
      <c r="F339" s="70">
        <f t="shared" si="82"/>
        <v>15809.156999999999</v>
      </c>
    </row>
    <row r="340" spans="1:6">
      <c r="A340" s="21">
        <v>283</v>
      </c>
      <c r="B340" s="20" t="s">
        <v>9</v>
      </c>
      <c r="C340" s="21" t="s">
        <v>31</v>
      </c>
      <c r="D340" s="98">
        <v>16480.98</v>
      </c>
      <c r="E340" s="69">
        <f t="shared" si="83"/>
        <v>4944.2939999999999</v>
      </c>
      <c r="F340" s="70">
        <f t="shared" si="82"/>
        <v>21425.273999999998</v>
      </c>
    </row>
    <row r="341" spans="1:6">
      <c r="A341" s="21">
        <v>284</v>
      </c>
      <c r="B341" s="20" t="s">
        <v>416</v>
      </c>
      <c r="C341" s="21" t="s">
        <v>31</v>
      </c>
      <c r="D341" s="98">
        <v>52080.74</v>
      </c>
      <c r="E341" s="69">
        <f t="shared" si="83"/>
        <v>15624.221999999998</v>
      </c>
      <c r="F341" s="70">
        <f t="shared" si="82"/>
        <v>67704.962</v>
      </c>
    </row>
    <row r="342" spans="1:6">
      <c r="A342" s="21">
        <v>285</v>
      </c>
      <c r="B342" s="20" t="s">
        <v>418</v>
      </c>
      <c r="C342" s="21" t="s">
        <v>31</v>
      </c>
      <c r="D342" s="98">
        <v>55379.15</v>
      </c>
      <c r="E342" s="69">
        <f t="shared" si="83"/>
        <v>16613.744999999999</v>
      </c>
      <c r="F342" s="70">
        <f t="shared" si="82"/>
        <v>71992.895000000004</v>
      </c>
    </row>
    <row r="343" spans="1:6">
      <c r="A343" s="21">
        <v>286</v>
      </c>
      <c r="B343" s="20" t="s">
        <v>419</v>
      </c>
      <c r="C343" s="21" t="s">
        <v>31</v>
      </c>
      <c r="D343" s="98">
        <v>59255.19</v>
      </c>
      <c r="E343" s="69">
        <f t="shared" si="83"/>
        <v>17776.557000000001</v>
      </c>
      <c r="F343" s="70">
        <f t="shared" si="82"/>
        <v>77031.747000000003</v>
      </c>
    </row>
    <row r="344" spans="1:6">
      <c r="A344" s="21">
        <v>287</v>
      </c>
      <c r="B344" s="20" t="s">
        <v>25</v>
      </c>
      <c r="C344" s="21" t="s">
        <v>31</v>
      </c>
      <c r="D344" s="98">
        <v>66874.009999999995</v>
      </c>
      <c r="E344" s="69">
        <f t="shared" si="83"/>
        <v>20062.202999999998</v>
      </c>
      <c r="F344" s="70">
        <f t="shared" si="82"/>
        <v>86936.212999999989</v>
      </c>
    </row>
    <row r="345" spans="1:6">
      <c r="A345" s="21">
        <v>288</v>
      </c>
      <c r="B345" s="20" t="s">
        <v>24</v>
      </c>
      <c r="C345" s="21" t="s">
        <v>31</v>
      </c>
      <c r="D345" s="98">
        <v>73658.23</v>
      </c>
      <c r="E345" s="69">
        <f t="shared" si="83"/>
        <v>22097.468999999997</v>
      </c>
      <c r="F345" s="70">
        <f t="shared" si="82"/>
        <v>95755.698999999993</v>
      </c>
    </row>
    <row r="346" spans="1:6" ht="25.5">
      <c r="A346" s="25"/>
      <c r="B346" s="58" t="s">
        <v>147</v>
      </c>
      <c r="C346" s="24"/>
      <c r="D346" s="69"/>
      <c r="E346" s="69"/>
      <c r="F346" s="70"/>
    </row>
    <row r="347" spans="1:6">
      <c r="A347" s="21">
        <v>289</v>
      </c>
      <c r="B347" s="11" t="s">
        <v>1</v>
      </c>
      <c r="C347" s="21" t="s">
        <v>31</v>
      </c>
      <c r="D347" s="98">
        <v>3999.2</v>
      </c>
      <c r="E347" s="69">
        <f>D347*0.5</f>
        <v>1999.6</v>
      </c>
      <c r="F347" s="70">
        <f t="shared" ref="F347:F360" si="84">E347+D347</f>
        <v>5998.7999999999993</v>
      </c>
    </row>
    <row r="348" spans="1:6">
      <c r="A348" s="21">
        <v>290</v>
      </c>
      <c r="B348" s="11" t="s">
        <v>2</v>
      </c>
      <c r="C348" s="21" t="s">
        <v>31</v>
      </c>
      <c r="D348" s="98">
        <v>5206.45</v>
      </c>
      <c r="E348" s="69">
        <f>D348*0.5</f>
        <v>2603.2249999999999</v>
      </c>
      <c r="F348" s="70">
        <f t="shared" si="84"/>
        <v>7809.6749999999993</v>
      </c>
    </row>
    <row r="349" spans="1:6">
      <c r="A349" s="21">
        <v>291</v>
      </c>
      <c r="B349" s="11" t="s">
        <v>3</v>
      </c>
      <c r="C349" s="21" t="s">
        <v>31</v>
      </c>
      <c r="D349" s="98">
        <v>5296.92</v>
      </c>
      <c r="E349" s="69">
        <f>D349*0.5</f>
        <v>2648.46</v>
      </c>
      <c r="F349" s="70">
        <f t="shared" si="84"/>
        <v>7945.38</v>
      </c>
    </row>
    <row r="350" spans="1:6">
      <c r="A350" s="21">
        <v>292</v>
      </c>
      <c r="B350" s="11" t="s">
        <v>4</v>
      </c>
      <c r="C350" s="21" t="s">
        <v>31</v>
      </c>
      <c r="D350" s="98">
        <v>5552.77</v>
      </c>
      <c r="E350" s="69">
        <f>D350*0.5</f>
        <v>2776.3850000000002</v>
      </c>
      <c r="F350" s="70">
        <f t="shared" si="84"/>
        <v>8329.1550000000007</v>
      </c>
    </row>
    <row r="351" spans="1:6">
      <c r="A351" s="21">
        <v>293</v>
      </c>
      <c r="B351" s="11" t="s">
        <v>5</v>
      </c>
      <c r="C351" s="21" t="s">
        <v>31</v>
      </c>
      <c r="D351" s="98">
        <v>7525.61</v>
      </c>
      <c r="E351" s="69">
        <f t="shared" si="83"/>
        <v>2257.683</v>
      </c>
      <c r="F351" s="70">
        <f t="shared" si="84"/>
        <v>9783.2929999999997</v>
      </c>
    </row>
    <row r="352" spans="1:6">
      <c r="A352" s="21">
        <v>294</v>
      </c>
      <c r="B352" s="11" t="s">
        <v>6</v>
      </c>
      <c r="C352" s="21" t="s">
        <v>31</v>
      </c>
      <c r="D352" s="98">
        <v>7682.23</v>
      </c>
      <c r="E352" s="69">
        <f t="shared" si="83"/>
        <v>2304.6689999999999</v>
      </c>
      <c r="F352" s="70">
        <f t="shared" si="84"/>
        <v>9986.8989999999994</v>
      </c>
    </row>
    <row r="353" spans="1:6">
      <c r="A353" s="21">
        <v>295</v>
      </c>
      <c r="B353" s="11" t="s">
        <v>7</v>
      </c>
      <c r="C353" s="21" t="s">
        <v>31</v>
      </c>
      <c r="D353" s="98">
        <v>10754.34</v>
      </c>
      <c r="E353" s="69">
        <f t="shared" si="83"/>
        <v>3226.3020000000001</v>
      </c>
      <c r="F353" s="70">
        <f t="shared" si="84"/>
        <v>13980.642</v>
      </c>
    </row>
    <row r="354" spans="1:6">
      <c r="A354" s="21">
        <v>296</v>
      </c>
      <c r="B354" s="11" t="s">
        <v>8</v>
      </c>
      <c r="C354" s="21" t="s">
        <v>31</v>
      </c>
      <c r="D354" s="98">
        <v>13619.84</v>
      </c>
      <c r="E354" s="69">
        <f t="shared" si="83"/>
        <v>4085.9519999999998</v>
      </c>
      <c r="F354" s="70">
        <f t="shared" si="84"/>
        <v>17705.792000000001</v>
      </c>
    </row>
    <row r="355" spans="1:6">
      <c r="A355" s="21">
        <v>297</v>
      </c>
      <c r="B355" s="11" t="s">
        <v>9</v>
      </c>
      <c r="C355" s="21" t="s">
        <v>31</v>
      </c>
      <c r="D355" s="98">
        <v>17426.72</v>
      </c>
      <c r="E355" s="69">
        <f t="shared" si="83"/>
        <v>5228.0160000000005</v>
      </c>
      <c r="F355" s="70">
        <f t="shared" si="84"/>
        <v>22654.736000000001</v>
      </c>
    </row>
    <row r="356" spans="1:6">
      <c r="A356" s="21">
        <v>298</v>
      </c>
      <c r="B356" s="11" t="s">
        <v>417</v>
      </c>
      <c r="C356" s="21" t="s">
        <v>31</v>
      </c>
      <c r="D356" s="98">
        <v>60796.18</v>
      </c>
      <c r="E356" s="69">
        <f t="shared" si="83"/>
        <v>18238.853999999999</v>
      </c>
      <c r="F356" s="70">
        <f t="shared" si="84"/>
        <v>79035.034</v>
      </c>
    </row>
    <row r="357" spans="1:6">
      <c r="A357" s="21">
        <v>299</v>
      </c>
      <c r="B357" s="11" t="s">
        <v>418</v>
      </c>
      <c r="C357" s="21" t="s">
        <v>31</v>
      </c>
      <c r="D357" s="98">
        <v>74433.56</v>
      </c>
      <c r="E357" s="69">
        <f t="shared" si="83"/>
        <v>22330.067999999999</v>
      </c>
      <c r="F357" s="70">
        <f t="shared" si="84"/>
        <v>96763.627999999997</v>
      </c>
    </row>
    <row r="358" spans="1:6">
      <c r="A358" s="21">
        <v>300</v>
      </c>
      <c r="B358" s="11" t="s">
        <v>420</v>
      </c>
      <c r="C358" s="21" t="s">
        <v>31</v>
      </c>
      <c r="D358" s="98">
        <v>95305.62</v>
      </c>
      <c r="E358" s="69">
        <f t="shared" si="83"/>
        <v>28591.685999999998</v>
      </c>
      <c r="F358" s="70">
        <f t="shared" si="84"/>
        <v>123897.306</v>
      </c>
    </row>
    <row r="359" spans="1:6">
      <c r="A359" s="21">
        <v>301</v>
      </c>
      <c r="B359" s="11" t="s">
        <v>421</v>
      </c>
      <c r="C359" s="21" t="s">
        <v>31</v>
      </c>
      <c r="D359" s="98">
        <v>105481.54</v>
      </c>
      <c r="E359" s="69">
        <f t="shared" si="83"/>
        <v>31644.461999999996</v>
      </c>
      <c r="F359" s="70">
        <f t="shared" si="84"/>
        <v>137126.00199999998</v>
      </c>
    </row>
    <row r="360" spans="1:6">
      <c r="A360" s="21">
        <v>302</v>
      </c>
      <c r="B360" s="11" t="s">
        <v>422</v>
      </c>
      <c r="C360" s="21" t="s">
        <v>31</v>
      </c>
      <c r="D360" s="98">
        <v>122501.44</v>
      </c>
      <c r="E360" s="69">
        <f t="shared" si="83"/>
        <v>36750.432000000001</v>
      </c>
      <c r="F360" s="70">
        <f t="shared" si="84"/>
        <v>159251.872</v>
      </c>
    </row>
    <row r="361" spans="1:6">
      <c r="A361" s="21"/>
      <c r="B361" s="60"/>
      <c r="C361" s="114"/>
      <c r="D361" s="115"/>
      <c r="E361" s="116"/>
      <c r="F361" s="117"/>
    </row>
    <row r="362" spans="1:6">
      <c r="A362" s="25"/>
      <c r="B362" s="443" t="s">
        <v>149</v>
      </c>
      <c r="C362" s="443"/>
      <c r="D362" s="69"/>
      <c r="E362" s="69"/>
      <c r="F362" s="70"/>
    </row>
    <row r="363" spans="1:6">
      <c r="A363" s="21">
        <v>303</v>
      </c>
      <c r="B363" s="11" t="s">
        <v>84</v>
      </c>
      <c r="C363" s="21" t="s">
        <v>31</v>
      </c>
      <c r="D363" s="98">
        <v>7691.95</v>
      </c>
      <c r="E363" s="69">
        <f>D363*0.5</f>
        <v>3845.9749999999999</v>
      </c>
      <c r="F363" s="70">
        <f>E363+D363</f>
        <v>11537.924999999999</v>
      </c>
    </row>
    <row r="364" spans="1:6">
      <c r="A364" s="21">
        <v>304</v>
      </c>
      <c r="B364" s="11" t="s">
        <v>85</v>
      </c>
      <c r="C364" s="21" t="s">
        <v>31</v>
      </c>
      <c r="D364" s="98">
        <v>8600</v>
      </c>
      <c r="E364" s="69">
        <f>D364*0.5</f>
        <v>4300</v>
      </c>
      <c r="F364" s="70">
        <f t="shared" ref="F364:F366" si="85">E364+D364</f>
        <v>12900</v>
      </c>
    </row>
    <row r="365" spans="1:6">
      <c r="A365" s="21">
        <v>305</v>
      </c>
      <c r="B365" s="11" t="s">
        <v>86</v>
      </c>
      <c r="C365" s="21" t="s">
        <v>31</v>
      </c>
      <c r="D365" s="98">
        <v>13754.56</v>
      </c>
      <c r="E365" s="69">
        <f>D365*0.3</f>
        <v>4126.3679999999995</v>
      </c>
      <c r="F365" s="70">
        <f t="shared" si="85"/>
        <v>17880.928</v>
      </c>
    </row>
    <row r="366" spans="1:6">
      <c r="A366" s="21">
        <v>306</v>
      </c>
      <c r="B366" s="11" t="s">
        <v>87</v>
      </c>
      <c r="C366" s="21" t="s">
        <v>31</v>
      </c>
      <c r="D366" s="98">
        <v>25633.03</v>
      </c>
      <c r="E366" s="69">
        <f t="shared" ref="E366" si="86">D366*0.3</f>
        <v>7689.9089999999997</v>
      </c>
      <c r="F366" s="70">
        <f t="shared" si="85"/>
        <v>33322.938999999998</v>
      </c>
    </row>
    <row r="367" spans="1:6">
      <c r="A367" s="21">
        <v>307</v>
      </c>
      <c r="B367" s="11" t="s">
        <v>88</v>
      </c>
      <c r="C367" s="21" t="s">
        <v>31</v>
      </c>
      <c r="D367" s="98">
        <v>36433</v>
      </c>
      <c r="E367" s="69">
        <f t="shared" ref="E367:E375" si="87">D367*0.3</f>
        <v>10929.9</v>
      </c>
      <c r="F367" s="70">
        <f t="shared" ref="F367:F375" si="88">E367+D367</f>
        <v>47362.9</v>
      </c>
    </row>
    <row r="368" spans="1:6">
      <c r="A368" s="21">
        <v>308</v>
      </c>
      <c r="B368" s="11" t="s">
        <v>89</v>
      </c>
      <c r="C368" s="21" t="s">
        <v>31</v>
      </c>
      <c r="D368" s="98">
        <v>43414.58</v>
      </c>
      <c r="E368" s="69">
        <f t="shared" si="87"/>
        <v>13024.374</v>
      </c>
      <c r="F368" s="70">
        <f t="shared" si="88"/>
        <v>56438.953999999998</v>
      </c>
    </row>
    <row r="369" spans="1:6">
      <c r="A369" s="21"/>
      <c r="B369" s="443" t="s">
        <v>423</v>
      </c>
      <c r="C369" s="443"/>
      <c r="D369" s="74"/>
      <c r="E369" s="69"/>
      <c r="F369" s="70"/>
    </row>
    <row r="370" spans="1:6">
      <c r="A370" s="21">
        <v>309</v>
      </c>
      <c r="B370" s="11" t="s">
        <v>84</v>
      </c>
      <c r="C370" s="21" t="s">
        <v>31</v>
      </c>
      <c r="D370" s="98">
        <v>8981.2900000000009</v>
      </c>
      <c r="E370" s="69">
        <f>D370*0.5</f>
        <v>4490.6450000000004</v>
      </c>
      <c r="F370" s="70">
        <f t="shared" si="88"/>
        <v>13471.935000000001</v>
      </c>
    </row>
    <row r="371" spans="1:6">
      <c r="A371" s="21">
        <v>310</v>
      </c>
      <c r="B371" s="11" t="s">
        <v>85</v>
      </c>
      <c r="C371" s="21" t="s">
        <v>31</v>
      </c>
      <c r="D371" s="98">
        <v>9779.52</v>
      </c>
      <c r="E371" s="69">
        <f>D371*0.5</f>
        <v>4889.76</v>
      </c>
      <c r="F371" s="70">
        <f t="shared" si="88"/>
        <v>14669.28</v>
      </c>
    </row>
    <row r="372" spans="1:6">
      <c r="A372" s="21">
        <v>311</v>
      </c>
      <c r="B372" s="11" t="s">
        <v>86</v>
      </c>
      <c r="C372" s="21" t="s">
        <v>31</v>
      </c>
      <c r="D372" s="98">
        <v>15361.85</v>
      </c>
      <c r="E372" s="69">
        <f t="shared" si="87"/>
        <v>4608.5550000000003</v>
      </c>
      <c r="F372" s="70">
        <f t="shared" si="88"/>
        <v>19970.404999999999</v>
      </c>
    </row>
    <row r="373" spans="1:6">
      <c r="A373" s="21">
        <v>312</v>
      </c>
      <c r="B373" s="11" t="s">
        <v>87</v>
      </c>
      <c r="C373" s="21" t="s">
        <v>31</v>
      </c>
      <c r="D373" s="98">
        <v>31005.73</v>
      </c>
      <c r="E373" s="69">
        <f t="shared" si="87"/>
        <v>9301.7189999999991</v>
      </c>
      <c r="F373" s="70">
        <f t="shared" si="88"/>
        <v>40307.449000000001</v>
      </c>
    </row>
    <row r="374" spans="1:6">
      <c r="A374" s="21">
        <v>313</v>
      </c>
      <c r="B374" s="11" t="s">
        <v>88</v>
      </c>
      <c r="C374" s="21" t="s">
        <v>31</v>
      </c>
      <c r="D374" s="98">
        <v>38052.94</v>
      </c>
      <c r="E374" s="69">
        <f t="shared" si="87"/>
        <v>11415.882</v>
      </c>
      <c r="F374" s="70">
        <f t="shared" si="88"/>
        <v>49468.822</v>
      </c>
    </row>
    <row r="375" spans="1:6">
      <c r="A375" s="21">
        <v>314</v>
      </c>
      <c r="B375" s="11" t="s">
        <v>89</v>
      </c>
      <c r="C375" s="21" t="s">
        <v>31</v>
      </c>
      <c r="D375" s="98">
        <v>53481.2</v>
      </c>
      <c r="E375" s="69">
        <f t="shared" si="87"/>
        <v>16044.359999999999</v>
      </c>
      <c r="F375" s="70">
        <f t="shared" si="88"/>
        <v>69525.56</v>
      </c>
    </row>
    <row r="376" spans="1:6">
      <c r="A376" s="293"/>
      <c r="B376" s="165" t="s">
        <v>788</v>
      </c>
      <c r="C376" s="163"/>
      <c r="D376" s="164"/>
      <c r="E376" s="81"/>
      <c r="F376" s="294"/>
    </row>
    <row r="377" spans="1:6" ht="14.25">
      <c r="A377" s="286"/>
      <c r="B377" s="444" t="s">
        <v>264</v>
      </c>
      <c r="C377" s="445"/>
      <c r="D377" s="445"/>
      <c r="E377" s="295"/>
      <c r="F377" s="263"/>
    </row>
    <row r="378" spans="1:6" s="203" customFormat="1">
      <c r="A378" s="205" t="s">
        <v>152</v>
      </c>
      <c r="B378" s="205" t="s">
        <v>818</v>
      </c>
      <c r="C378" s="197" t="s">
        <v>387</v>
      </c>
      <c r="D378" s="202" t="s">
        <v>151</v>
      </c>
      <c r="E378" s="198" t="s">
        <v>475</v>
      </c>
      <c r="F378" s="202" t="s">
        <v>386</v>
      </c>
    </row>
    <row r="379" spans="1:6">
      <c r="A379" s="113">
        <v>315</v>
      </c>
      <c r="B379" s="221" t="s">
        <v>768</v>
      </c>
      <c r="C379" s="140" t="s">
        <v>31</v>
      </c>
      <c r="D379" s="85">
        <v>21.68</v>
      </c>
      <c r="E379" s="55">
        <f t="shared" ref="E379:E404" si="89">D379</f>
        <v>21.68</v>
      </c>
      <c r="F379" s="55">
        <f t="shared" ref="F379:F404" si="90">E379+D379</f>
        <v>43.36</v>
      </c>
    </row>
    <row r="380" spans="1:6">
      <c r="A380" s="113">
        <v>316</v>
      </c>
      <c r="B380" s="221" t="s">
        <v>769</v>
      </c>
      <c r="C380" s="140" t="s">
        <v>31</v>
      </c>
      <c r="D380" s="85">
        <v>26.59</v>
      </c>
      <c r="E380" s="55">
        <f t="shared" si="89"/>
        <v>26.59</v>
      </c>
      <c r="F380" s="55">
        <f t="shared" si="90"/>
        <v>53.18</v>
      </c>
    </row>
    <row r="381" spans="1:6">
      <c r="A381" s="113">
        <v>317</v>
      </c>
      <c r="B381" s="221" t="s">
        <v>770</v>
      </c>
      <c r="C381" s="140" t="s">
        <v>31</v>
      </c>
      <c r="D381" s="85">
        <v>35.24</v>
      </c>
      <c r="E381" s="55">
        <f t="shared" si="89"/>
        <v>35.24</v>
      </c>
      <c r="F381" s="55">
        <f t="shared" si="90"/>
        <v>70.48</v>
      </c>
    </row>
    <row r="382" spans="1:6">
      <c r="A382" s="113">
        <v>318</v>
      </c>
      <c r="B382" s="221" t="s">
        <v>771</v>
      </c>
      <c r="C382" s="140" t="s">
        <v>31</v>
      </c>
      <c r="D382" s="85">
        <v>47.55</v>
      </c>
      <c r="E382" s="55">
        <f t="shared" si="89"/>
        <v>47.55</v>
      </c>
      <c r="F382" s="55">
        <f t="shared" si="90"/>
        <v>95.1</v>
      </c>
    </row>
    <row r="383" spans="1:6">
      <c r="A383" s="113">
        <v>319</v>
      </c>
      <c r="B383" s="221" t="s">
        <v>772</v>
      </c>
      <c r="C383" s="140" t="s">
        <v>31</v>
      </c>
      <c r="D383" s="85">
        <v>51.69</v>
      </c>
      <c r="E383" s="55">
        <f t="shared" si="89"/>
        <v>51.69</v>
      </c>
      <c r="F383" s="55">
        <f t="shared" si="90"/>
        <v>103.38</v>
      </c>
    </row>
    <row r="384" spans="1:6">
      <c r="A384" s="113">
        <v>320</v>
      </c>
      <c r="B384" s="221" t="s">
        <v>1000</v>
      </c>
      <c r="C384" s="140" t="s">
        <v>31</v>
      </c>
      <c r="D384" s="85">
        <v>68.400000000000006</v>
      </c>
      <c r="E384" s="55">
        <f t="shared" ref="E384" si="91">D384</f>
        <v>68.400000000000006</v>
      </c>
      <c r="F384" s="55">
        <f t="shared" ref="F384" si="92">E384+D384</f>
        <v>136.80000000000001</v>
      </c>
    </row>
    <row r="385" spans="1:6">
      <c r="A385" s="113">
        <v>321</v>
      </c>
      <c r="B385" s="221" t="s">
        <v>773</v>
      </c>
      <c r="C385" s="140" t="s">
        <v>31</v>
      </c>
      <c r="D385" s="85">
        <v>70.599999999999994</v>
      </c>
      <c r="E385" s="55">
        <f t="shared" si="89"/>
        <v>70.599999999999994</v>
      </c>
      <c r="F385" s="55">
        <f t="shared" si="90"/>
        <v>141.19999999999999</v>
      </c>
    </row>
    <row r="386" spans="1:6">
      <c r="A386" s="113">
        <v>322</v>
      </c>
      <c r="B386" s="221" t="s">
        <v>774</v>
      </c>
      <c r="C386" s="140" t="s">
        <v>31</v>
      </c>
      <c r="D386" s="85">
        <v>99.09</v>
      </c>
      <c r="E386" s="55">
        <f t="shared" si="89"/>
        <v>99.09</v>
      </c>
      <c r="F386" s="55">
        <f t="shared" si="90"/>
        <v>198.18</v>
      </c>
    </row>
    <row r="387" spans="1:6">
      <c r="A387" s="113">
        <v>323</v>
      </c>
      <c r="B387" s="221" t="s">
        <v>775</v>
      </c>
      <c r="C387" s="140" t="s">
        <v>31</v>
      </c>
      <c r="D387" s="85">
        <v>129.58000000000001</v>
      </c>
      <c r="E387" s="55">
        <f t="shared" si="89"/>
        <v>129.58000000000001</v>
      </c>
      <c r="F387" s="55">
        <f t="shared" si="90"/>
        <v>259.16000000000003</v>
      </c>
    </row>
    <row r="388" spans="1:6">
      <c r="A388" s="113">
        <v>324</v>
      </c>
      <c r="B388" s="221" t="s">
        <v>776</v>
      </c>
      <c r="C388" s="140" t="s">
        <v>31</v>
      </c>
      <c r="D388" s="85">
        <v>144.74</v>
      </c>
      <c r="E388" s="55">
        <f t="shared" si="89"/>
        <v>144.74</v>
      </c>
      <c r="F388" s="55">
        <f t="shared" si="90"/>
        <v>289.48</v>
      </c>
    </row>
    <row r="389" spans="1:6">
      <c r="A389" s="113">
        <v>325</v>
      </c>
      <c r="B389" s="221" t="s">
        <v>777</v>
      </c>
      <c r="C389" s="140" t="s">
        <v>31</v>
      </c>
      <c r="D389" s="85">
        <v>159.4</v>
      </c>
      <c r="E389" s="55">
        <f t="shared" si="89"/>
        <v>159.4</v>
      </c>
      <c r="F389" s="55">
        <f t="shared" si="90"/>
        <v>318.8</v>
      </c>
    </row>
    <row r="390" spans="1:6">
      <c r="A390" s="113">
        <v>326</v>
      </c>
      <c r="B390" s="221" t="s">
        <v>778</v>
      </c>
      <c r="C390" s="140" t="s">
        <v>31</v>
      </c>
      <c r="D390" s="85">
        <v>119.88</v>
      </c>
      <c r="E390" s="55">
        <f t="shared" si="89"/>
        <v>119.88</v>
      </c>
      <c r="F390" s="55">
        <f t="shared" si="90"/>
        <v>239.76</v>
      </c>
    </row>
    <row r="391" spans="1:6">
      <c r="A391" s="113">
        <v>327</v>
      </c>
      <c r="B391" s="221" t="s">
        <v>779</v>
      </c>
      <c r="C391" s="140" t="s">
        <v>31</v>
      </c>
      <c r="D391" s="85">
        <v>109.48</v>
      </c>
      <c r="E391" s="55">
        <f t="shared" si="89"/>
        <v>109.48</v>
      </c>
      <c r="F391" s="55">
        <f t="shared" si="90"/>
        <v>218.96</v>
      </c>
    </row>
    <row r="392" spans="1:6">
      <c r="A392" s="113">
        <v>328</v>
      </c>
      <c r="B392" s="221" t="s">
        <v>780</v>
      </c>
      <c r="C392" s="140" t="s">
        <v>31</v>
      </c>
      <c r="D392" s="85">
        <v>113.37</v>
      </c>
      <c r="E392" s="55">
        <f t="shared" si="89"/>
        <v>113.37</v>
      </c>
      <c r="F392" s="55">
        <f t="shared" si="90"/>
        <v>226.74</v>
      </c>
    </row>
    <row r="393" spans="1:6">
      <c r="A393" s="113">
        <v>329</v>
      </c>
      <c r="B393" s="221" t="s">
        <v>1001</v>
      </c>
      <c r="C393" s="140" t="s">
        <v>31</v>
      </c>
      <c r="D393" s="85">
        <v>202.92</v>
      </c>
      <c r="E393" s="55">
        <f t="shared" ref="E393" si="93">D393</f>
        <v>202.92</v>
      </c>
      <c r="F393" s="55">
        <f t="shared" ref="F393" si="94">E393+D393</f>
        <v>405.84</v>
      </c>
    </row>
    <row r="394" spans="1:6">
      <c r="A394" s="113">
        <v>330</v>
      </c>
      <c r="B394" s="221" t="s">
        <v>1002</v>
      </c>
      <c r="C394" s="140" t="s">
        <v>31</v>
      </c>
      <c r="D394" s="85">
        <v>250.8</v>
      </c>
      <c r="E394" s="55">
        <f t="shared" si="89"/>
        <v>250.8</v>
      </c>
      <c r="F394" s="55">
        <f t="shared" si="90"/>
        <v>501.6</v>
      </c>
    </row>
    <row r="395" spans="1:6">
      <c r="A395" s="113">
        <v>331</v>
      </c>
      <c r="B395" s="221" t="s">
        <v>1003</v>
      </c>
      <c r="C395" s="140" t="s">
        <v>31</v>
      </c>
      <c r="D395" s="85">
        <v>285</v>
      </c>
      <c r="E395" s="55">
        <f t="shared" ref="E395" si="95">D395</f>
        <v>285</v>
      </c>
      <c r="F395" s="55">
        <f t="shared" ref="F395" si="96">E395+D395</f>
        <v>570</v>
      </c>
    </row>
    <row r="396" spans="1:6">
      <c r="A396" s="113">
        <v>332</v>
      </c>
      <c r="B396" s="221" t="s">
        <v>781</v>
      </c>
      <c r="C396" s="140" t="s">
        <v>31</v>
      </c>
      <c r="D396" s="85">
        <v>372.52</v>
      </c>
      <c r="E396" s="55">
        <f t="shared" si="89"/>
        <v>372.52</v>
      </c>
      <c r="F396" s="55">
        <f t="shared" si="90"/>
        <v>745.04</v>
      </c>
    </row>
    <row r="397" spans="1:6">
      <c r="A397" s="113">
        <v>333</v>
      </c>
      <c r="B397" s="221" t="s">
        <v>1004</v>
      </c>
      <c r="C397" s="140" t="s">
        <v>31</v>
      </c>
      <c r="D397" s="85">
        <v>399</v>
      </c>
      <c r="E397" s="55">
        <f t="shared" ref="E397:E398" si="97">D397</f>
        <v>399</v>
      </c>
      <c r="F397" s="55">
        <f t="shared" ref="F397:F398" si="98">E397+D397</f>
        <v>798</v>
      </c>
    </row>
    <row r="398" spans="1:6">
      <c r="A398" s="113">
        <v>334</v>
      </c>
      <c r="B398" s="221" t="s">
        <v>1005</v>
      </c>
      <c r="C398" s="140" t="s">
        <v>31</v>
      </c>
      <c r="D398" s="85">
        <v>1184.46</v>
      </c>
      <c r="E398" s="55">
        <f t="shared" si="97"/>
        <v>1184.46</v>
      </c>
      <c r="F398" s="55">
        <f t="shared" si="98"/>
        <v>2368.92</v>
      </c>
    </row>
    <row r="399" spans="1:6">
      <c r="A399" s="113">
        <v>335</v>
      </c>
      <c r="B399" s="221" t="s">
        <v>782</v>
      </c>
      <c r="C399" s="140" t="s">
        <v>31</v>
      </c>
      <c r="D399" s="85">
        <v>5.03</v>
      </c>
      <c r="E399" s="55">
        <f t="shared" si="89"/>
        <v>5.03</v>
      </c>
      <c r="F399" s="55">
        <f t="shared" si="90"/>
        <v>10.06</v>
      </c>
    </row>
    <row r="400" spans="1:6">
      <c r="A400" s="113">
        <v>336</v>
      </c>
      <c r="B400" s="221" t="s">
        <v>787</v>
      </c>
      <c r="C400" s="140" t="s">
        <v>31</v>
      </c>
      <c r="D400" s="85">
        <v>12.57</v>
      </c>
      <c r="E400" s="55">
        <f t="shared" si="89"/>
        <v>12.57</v>
      </c>
      <c r="F400" s="55">
        <f t="shared" si="90"/>
        <v>25.14</v>
      </c>
    </row>
    <row r="401" spans="1:6">
      <c r="A401" s="113">
        <v>337</v>
      </c>
      <c r="B401" s="221" t="s">
        <v>783</v>
      </c>
      <c r="C401" s="140" t="s">
        <v>31</v>
      </c>
      <c r="D401" s="85">
        <v>11.06</v>
      </c>
      <c r="E401" s="55">
        <f t="shared" si="89"/>
        <v>11.06</v>
      </c>
      <c r="F401" s="55">
        <f t="shared" si="90"/>
        <v>22.12</v>
      </c>
    </row>
    <row r="402" spans="1:6">
      <c r="A402" s="113">
        <v>338</v>
      </c>
      <c r="B402" s="221" t="s">
        <v>784</v>
      </c>
      <c r="C402" s="140" t="s">
        <v>31</v>
      </c>
      <c r="D402" s="85">
        <v>20.74</v>
      </c>
      <c r="E402" s="55">
        <f t="shared" si="89"/>
        <v>20.74</v>
      </c>
      <c r="F402" s="55">
        <f t="shared" si="90"/>
        <v>41.48</v>
      </c>
    </row>
    <row r="403" spans="1:6">
      <c r="A403" s="113">
        <v>339</v>
      </c>
      <c r="B403" s="221" t="s">
        <v>785</v>
      </c>
      <c r="C403" s="140" t="s">
        <v>31</v>
      </c>
      <c r="D403" s="85">
        <v>25.13</v>
      </c>
      <c r="E403" s="55">
        <f t="shared" si="89"/>
        <v>25.13</v>
      </c>
      <c r="F403" s="55">
        <f t="shared" si="90"/>
        <v>50.26</v>
      </c>
    </row>
    <row r="404" spans="1:6">
      <c r="A404" s="113">
        <v>340</v>
      </c>
      <c r="B404" s="221" t="s">
        <v>786</v>
      </c>
      <c r="C404" s="140" t="s">
        <v>31</v>
      </c>
      <c r="D404" s="85">
        <v>37.700000000000003</v>
      </c>
      <c r="E404" s="55">
        <f t="shared" si="89"/>
        <v>37.700000000000003</v>
      </c>
      <c r="F404" s="55">
        <f t="shared" si="90"/>
        <v>75.400000000000006</v>
      </c>
    </row>
    <row r="405" spans="1:6">
      <c r="A405" s="113">
        <v>341</v>
      </c>
      <c r="B405" s="221" t="s">
        <v>1006</v>
      </c>
      <c r="C405" s="140" t="s">
        <v>31</v>
      </c>
      <c r="D405" s="85">
        <v>104.88</v>
      </c>
      <c r="E405" s="55">
        <f t="shared" ref="E405" si="99">D405</f>
        <v>104.88</v>
      </c>
      <c r="F405" s="55">
        <f t="shared" ref="F405" si="100">E405+D405</f>
        <v>209.76</v>
      </c>
    </row>
    <row r="406" spans="1:6">
      <c r="A406" s="296"/>
      <c r="B406" s="165" t="s">
        <v>789</v>
      </c>
      <c r="C406" s="163"/>
      <c r="D406" s="164"/>
      <c r="E406" s="297"/>
      <c r="F406" s="261"/>
    </row>
    <row r="407" spans="1:6" ht="14.25">
      <c r="A407" s="298"/>
      <c r="B407" s="444" t="s">
        <v>790</v>
      </c>
      <c r="C407" s="445"/>
      <c r="D407" s="445"/>
      <c r="E407" s="295"/>
      <c r="F407" s="263"/>
    </row>
    <row r="408" spans="1:6">
      <c r="A408" s="220">
        <v>342</v>
      </c>
      <c r="B408" s="24" t="s">
        <v>791</v>
      </c>
      <c r="C408" s="24" t="s">
        <v>792</v>
      </c>
      <c r="D408" s="85">
        <v>886.06</v>
      </c>
      <c r="E408" s="186">
        <f>D408*0.5</f>
        <v>443.03</v>
      </c>
      <c r="F408" s="187">
        <f>D408+E408</f>
        <v>1329.09</v>
      </c>
    </row>
    <row r="409" spans="1:6">
      <c r="B409" s="23"/>
      <c r="C409" s="23"/>
      <c r="D409" s="110"/>
      <c r="E409" s="142"/>
      <c r="F409" s="142"/>
    </row>
    <row r="410" spans="1:6">
      <c r="A410" s="296"/>
      <c r="B410" s="165" t="s">
        <v>793</v>
      </c>
      <c r="C410" s="114"/>
      <c r="D410" s="115"/>
      <c r="E410" s="297"/>
      <c r="F410" s="261"/>
    </row>
    <row r="411" spans="1:6" ht="14.25">
      <c r="A411" s="298"/>
      <c r="B411" s="444" t="s">
        <v>794</v>
      </c>
      <c r="C411" s="445"/>
      <c r="D411" s="445"/>
      <c r="E411" s="295"/>
      <c r="F411" s="263"/>
    </row>
    <row r="412" spans="1:6" s="203" customFormat="1">
      <c r="A412" s="299" t="s">
        <v>148</v>
      </c>
      <c r="B412" s="299" t="s">
        <v>818</v>
      </c>
      <c r="C412" s="300" t="s">
        <v>387</v>
      </c>
      <c r="D412" s="301" t="s">
        <v>151</v>
      </c>
      <c r="E412" s="302" t="s">
        <v>474</v>
      </c>
      <c r="F412" s="301" t="s">
        <v>804</v>
      </c>
    </row>
    <row r="413" spans="1:6" s="142" customFormat="1">
      <c r="A413" s="225">
        <v>343</v>
      </c>
      <c r="B413" s="226" t="s">
        <v>795</v>
      </c>
      <c r="C413" s="227" t="s">
        <v>31</v>
      </c>
      <c r="D413" s="228">
        <v>127.86</v>
      </c>
      <c r="E413" s="229">
        <f>D413*0.5</f>
        <v>63.93</v>
      </c>
      <c r="F413" s="228">
        <f>D413+E413</f>
        <v>191.79</v>
      </c>
    </row>
    <row r="414" spans="1:6" s="142" customFormat="1">
      <c r="A414" s="225">
        <v>344</v>
      </c>
      <c r="B414" s="226" t="s">
        <v>796</v>
      </c>
      <c r="C414" s="227" t="s">
        <v>31</v>
      </c>
      <c r="D414" s="228">
        <v>139.47999999999999</v>
      </c>
      <c r="E414" s="229">
        <f>D414*0.5</f>
        <v>69.739999999999995</v>
      </c>
      <c r="F414" s="228">
        <f t="shared" ref="F414:F421" si="101">D414+E414</f>
        <v>209.21999999999997</v>
      </c>
    </row>
    <row r="415" spans="1:6" s="142" customFormat="1">
      <c r="A415" s="225">
        <v>345</v>
      </c>
      <c r="B415" s="226" t="s">
        <v>797</v>
      </c>
      <c r="C415" s="227" t="s">
        <v>31</v>
      </c>
      <c r="D415" s="228">
        <v>171.07</v>
      </c>
      <c r="E415" s="229">
        <f>D415*0.5</f>
        <v>85.534999999999997</v>
      </c>
      <c r="F415" s="228">
        <f t="shared" si="101"/>
        <v>256.60500000000002</v>
      </c>
    </row>
    <row r="416" spans="1:6" s="142" customFormat="1">
      <c r="A416" s="225">
        <v>346</v>
      </c>
      <c r="B416" s="226" t="s">
        <v>798</v>
      </c>
      <c r="C416" s="227" t="s">
        <v>31</v>
      </c>
      <c r="D416" s="228">
        <v>213.39</v>
      </c>
      <c r="E416" s="229">
        <f>D416*0.5</f>
        <v>106.69499999999999</v>
      </c>
      <c r="F416" s="228">
        <f t="shared" si="101"/>
        <v>320.08499999999998</v>
      </c>
    </row>
    <row r="417" spans="1:99" s="146" customFormat="1" ht="12.75" customHeight="1">
      <c r="A417" s="225">
        <v>347</v>
      </c>
      <c r="B417" s="226" t="s">
        <v>799</v>
      </c>
      <c r="C417" s="227" t="s">
        <v>31</v>
      </c>
      <c r="D417" s="230">
        <v>222.04</v>
      </c>
      <c r="E417" s="229">
        <f>D417*0.5</f>
        <v>111.02</v>
      </c>
      <c r="F417" s="228">
        <f t="shared" si="101"/>
        <v>333.06</v>
      </c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  <c r="Z417" s="188"/>
      <c r="AA417" s="188"/>
      <c r="AB417" s="188"/>
      <c r="AC417" s="188"/>
      <c r="AD417" s="188"/>
      <c r="AE417" s="188"/>
      <c r="AF417" s="188"/>
      <c r="AG417" s="188"/>
      <c r="AH417" s="188"/>
      <c r="AI417" s="188"/>
      <c r="AJ417" s="188"/>
      <c r="AK417" s="188"/>
      <c r="AL417" s="188"/>
      <c r="AM417" s="188"/>
      <c r="AN417" s="188"/>
      <c r="AO417" s="188"/>
      <c r="AP417" s="188"/>
      <c r="AQ417" s="188"/>
      <c r="AR417" s="188"/>
      <c r="AS417" s="188"/>
      <c r="AT417" s="188"/>
      <c r="AU417" s="188"/>
      <c r="AV417" s="188"/>
      <c r="AW417" s="188"/>
      <c r="AX417" s="188"/>
      <c r="AY417" s="188"/>
      <c r="AZ417" s="188"/>
      <c r="BA417" s="188"/>
      <c r="BB417" s="188"/>
      <c r="BC417" s="188"/>
      <c r="BD417" s="188"/>
      <c r="BE417" s="188"/>
      <c r="BF417" s="188"/>
      <c r="BG417" s="188"/>
      <c r="BH417" s="188"/>
      <c r="BI417" s="188"/>
      <c r="BJ417" s="188"/>
      <c r="BK417" s="188"/>
      <c r="BL417" s="188"/>
      <c r="BM417" s="188"/>
      <c r="BN417" s="188"/>
      <c r="BO417" s="188"/>
      <c r="BP417" s="188"/>
      <c r="BQ417" s="188"/>
      <c r="BR417" s="188"/>
      <c r="BS417" s="188"/>
      <c r="BT417" s="188"/>
      <c r="BU417" s="188"/>
      <c r="BV417" s="188"/>
      <c r="BW417" s="188"/>
      <c r="BX417" s="188"/>
      <c r="BY417" s="188"/>
      <c r="BZ417" s="188"/>
      <c r="CA417" s="188"/>
      <c r="CB417" s="188"/>
      <c r="CC417" s="188"/>
      <c r="CD417" s="188"/>
      <c r="CE417" s="188"/>
      <c r="CF417" s="188"/>
      <c r="CG417" s="188"/>
      <c r="CH417" s="188"/>
      <c r="CI417" s="188"/>
      <c r="CJ417" s="188"/>
      <c r="CK417" s="188"/>
      <c r="CL417" s="188"/>
      <c r="CM417" s="188"/>
      <c r="CN417" s="188"/>
      <c r="CO417" s="188"/>
      <c r="CP417" s="188"/>
      <c r="CQ417" s="188"/>
      <c r="CR417" s="188"/>
      <c r="CS417" s="188"/>
      <c r="CT417" s="188"/>
      <c r="CU417" s="188"/>
    </row>
    <row r="418" spans="1:99" s="146" customFormat="1" ht="12.75" customHeight="1">
      <c r="A418" s="225">
        <v>348</v>
      </c>
      <c r="B418" s="231" t="s">
        <v>800</v>
      </c>
      <c r="C418" s="227" t="s">
        <v>31</v>
      </c>
      <c r="D418" s="230">
        <v>291.86</v>
      </c>
      <c r="E418" s="229">
        <f t="shared" ref="E418:E421" si="102">D418*0.3</f>
        <v>87.558000000000007</v>
      </c>
      <c r="F418" s="232">
        <f t="shared" si="101"/>
        <v>379.41800000000001</v>
      </c>
      <c r="G418" s="188"/>
      <c r="H418" s="188"/>
      <c r="I418" s="188"/>
      <c r="J418" s="188"/>
      <c r="K418" s="188"/>
      <c r="L418" s="188"/>
      <c r="M418" s="188"/>
      <c r="N418" s="188"/>
      <c r="O418" s="188"/>
      <c r="P418" s="188"/>
      <c r="Q418" s="188"/>
      <c r="R418" s="188"/>
      <c r="S418" s="188"/>
      <c r="T418" s="188"/>
      <c r="U418" s="188"/>
      <c r="V418" s="188"/>
      <c r="W418" s="188"/>
      <c r="X418" s="188"/>
      <c r="Y418" s="188"/>
      <c r="Z418" s="188"/>
      <c r="AA418" s="188"/>
      <c r="AB418" s="188"/>
      <c r="AC418" s="188"/>
      <c r="AD418" s="188"/>
      <c r="AE418" s="188"/>
      <c r="AF418" s="188"/>
      <c r="AG418" s="188"/>
      <c r="AH418" s="188"/>
      <c r="AI418" s="188"/>
      <c r="AJ418" s="188"/>
      <c r="AK418" s="188"/>
      <c r="AL418" s="188"/>
      <c r="AM418" s="188"/>
      <c r="AN418" s="188"/>
      <c r="AO418" s="188"/>
      <c r="AP418" s="188"/>
      <c r="AQ418" s="188"/>
      <c r="AR418" s="188"/>
      <c r="AS418" s="188"/>
      <c r="AT418" s="188"/>
      <c r="AU418" s="188"/>
      <c r="AV418" s="188"/>
      <c r="AW418" s="188"/>
      <c r="AX418" s="188"/>
      <c r="AY418" s="188"/>
      <c r="AZ418" s="188"/>
      <c r="BA418" s="188"/>
      <c r="BB418" s="188"/>
      <c r="BC418" s="188"/>
      <c r="BD418" s="188"/>
      <c r="BE418" s="188"/>
      <c r="BF418" s="188"/>
      <c r="BG418" s="188"/>
      <c r="BH418" s="188"/>
      <c r="BI418" s="188"/>
      <c r="BJ418" s="188"/>
      <c r="BK418" s="188"/>
      <c r="BL418" s="188"/>
      <c r="BM418" s="188"/>
      <c r="BN418" s="188"/>
      <c r="BO418" s="188"/>
      <c r="BP418" s="188"/>
      <c r="BQ418" s="188"/>
      <c r="BR418" s="188"/>
      <c r="BS418" s="188"/>
      <c r="BT418" s="188"/>
      <c r="BU418" s="188"/>
      <c r="BV418" s="188"/>
      <c r="BW418" s="188"/>
      <c r="BX418" s="188"/>
      <c r="BY418" s="188"/>
      <c r="BZ418" s="188"/>
      <c r="CA418" s="188"/>
      <c r="CB418" s="188"/>
      <c r="CC418" s="188"/>
      <c r="CD418" s="188"/>
      <c r="CE418" s="188"/>
      <c r="CF418" s="188"/>
      <c r="CG418" s="188"/>
      <c r="CH418" s="188"/>
      <c r="CI418" s="188"/>
      <c r="CJ418" s="188"/>
      <c r="CK418" s="188"/>
      <c r="CL418" s="188"/>
      <c r="CM418" s="188"/>
      <c r="CN418" s="188"/>
      <c r="CO418" s="188"/>
      <c r="CP418" s="188"/>
      <c r="CQ418" s="188"/>
      <c r="CR418" s="188"/>
      <c r="CS418" s="188"/>
      <c r="CT418" s="188"/>
      <c r="CU418" s="188"/>
    </row>
    <row r="419" spans="1:99" s="145" customFormat="1" ht="12.75" customHeight="1">
      <c r="A419" s="225">
        <v>349</v>
      </c>
      <c r="B419" s="231" t="s">
        <v>801</v>
      </c>
      <c r="C419" s="227" t="s">
        <v>31</v>
      </c>
      <c r="D419" s="233">
        <v>437.35</v>
      </c>
      <c r="E419" s="229">
        <f t="shared" si="102"/>
        <v>131.20500000000001</v>
      </c>
      <c r="F419" s="228">
        <f t="shared" si="101"/>
        <v>568.55500000000006</v>
      </c>
    </row>
    <row r="420" spans="1:99" s="145" customFormat="1" ht="12.75" customHeight="1">
      <c r="A420" s="225">
        <v>350</v>
      </c>
      <c r="B420" s="231" t="s">
        <v>802</v>
      </c>
      <c r="C420" s="227" t="s">
        <v>31</v>
      </c>
      <c r="D420" s="233">
        <v>564.33000000000004</v>
      </c>
      <c r="E420" s="229">
        <f t="shared" si="102"/>
        <v>169.29900000000001</v>
      </c>
      <c r="F420" s="228">
        <f t="shared" si="101"/>
        <v>733.62900000000002</v>
      </c>
    </row>
    <row r="421" spans="1:99" s="145" customFormat="1" ht="12.75" customHeight="1">
      <c r="A421" s="225">
        <v>351</v>
      </c>
      <c r="B421" s="231" t="s">
        <v>803</v>
      </c>
      <c r="C421" s="227" t="s">
        <v>31</v>
      </c>
      <c r="D421" s="233">
        <v>605.21</v>
      </c>
      <c r="E421" s="229">
        <f t="shared" si="102"/>
        <v>181.56300000000002</v>
      </c>
      <c r="F421" s="228">
        <f t="shared" si="101"/>
        <v>786.77300000000002</v>
      </c>
    </row>
    <row r="422" spans="1:99" s="145" customFormat="1" ht="12.75" customHeight="1">
      <c r="A422" s="147"/>
      <c r="B422" s="234"/>
      <c r="C422" s="234"/>
      <c r="D422" s="234"/>
      <c r="E422" s="234"/>
      <c r="F422" s="234"/>
    </row>
    <row r="423" spans="1:99">
      <c r="A423" s="281"/>
      <c r="B423" s="303" t="s">
        <v>805</v>
      </c>
      <c r="C423" s="304"/>
      <c r="D423" s="129"/>
      <c r="E423" s="129"/>
      <c r="F423" s="147"/>
    </row>
    <row r="424" spans="1:99">
      <c r="A424" s="24"/>
      <c r="B424" s="166" t="s">
        <v>806</v>
      </c>
      <c r="C424" s="40"/>
      <c r="D424" s="77"/>
      <c r="E424" s="69"/>
      <c r="F424" s="70"/>
    </row>
    <row r="425" spans="1:99" s="203" customFormat="1">
      <c r="A425" s="205" t="s">
        <v>152</v>
      </c>
      <c r="B425" s="205" t="s">
        <v>818</v>
      </c>
      <c r="C425" s="197" t="s">
        <v>387</v>
      </c>
      <c r="D425" s="202" t="s">
        <v>151</v>
      </c>
      <c r="E425" s="198" t="s">
        <v>473</v>
      </c>
      <c r="F425" s="202" t="s">
        <v>386</v>
      </c>
    </row>
    <row r="426" spans="1:99">
      <c r="A426" s="25">
        <v>352</v>
      </c>
      <c r="B426" s="32" t="s">
        <v>807</v>
      </c>
      <c r="C426" s="31" t="s">
        <v>31</v>
      </c>
      <c r="D426" s="98">
        <v>31272.19</v>
      </c>
      <c r="E426" s="69">
        <f>D426*0.3</f>
        <v>9381.6569999999992</v>
      </c>
      <c r="F426" s="70">
        <f>D426+E426</f>
        <v>40653.846999999994</v>
      </c>
    </row>
    <row r="427" spans="1:99">
      <c r="A427" s="25">
        <v>353</v>
      </c>
      <c r="B427" s="32" t="s">
        <v>808</v>
      </c>
      <c r="C427" s="31" t="s">
        <v>31</v>
      </c>
      <c r="D427" s="98">
        <v>36744.410000000003</v>
      </c>
      <c r="E427" s="69">
        <f t="shared" ref="E427:E428" si="103">D427*0.3</f>
        <v>11023.323</v>
      </c>
      <c r="F427" s="70">
        <f t="shared" ref="F427:F428" si="104">D427+E427</f>
        <v>47767.733000000007</v>
      </c>
    </row>
    <row r="428" spans="1:99">
      <c r="A428" s="25">
        <v>354</v>
      </c>
      <c r="B428" s="32" t="s">
        <v>123</v>
      </c>
      <c r="C428" s="31" t="s">
        <v>31</v>
      </c>
      <c r="D428" s="98">
        <v>60087.5</v>
      </c>
      <c r="E428" s="69">
        <f t="shared" si="103"/>
        <v>18026.25</v>
      </c>
      <c r="F428" s="70">
        <f t="shared" si="104"/>
        <v>78113.75</v>
      </c>
    </row>
    <row r="429" spans="1:99">
      <c r="A429" s="305"/>
      <c r="B429" s="167"/>
      <c r="C429" s="143"/>
      <c r="D429" s="144"/>
      <c r="E429" s="79"/>
      <c r="F429" s="101"/>
    </row>
    <row r="430" spans="1:99">
      <c r="A430" s="25"/>
      <c r="B430" s="303" t="s">
        <v>810</v>
      </c>
      <c r="C430" s="143"/>
      <c r="D430" s="144"/>
      <c r="E430" s="79"/>
      <c r="F430" s="101"/>
    </row>
    <row r="431" spans="1:99">
      <c r="A431" s="24"/>
      <c r="B431" s="166" t="s">
        <v>811</v>
      </c>
      <c r="C431" s="40"/>
      <c r="D431" s="77"/>
      <c r="E431" s="69"/>
      <c r="F431" s="70"/>
    </row>
    <row r="432" spans="1:99" s="203" customFormat="1">
      <c r="A432" s="306" t="s">
        <v>148</v>
      </c>
      <c r="B432" s="307" t="s">
        <v>150</v>
      </c>
      <c r="C432" s="307" t="s">
        <v>387</v>
      </c>
      <c r="D432" s="308" t="s">
        <v>151</v>
      </c>
      <c r="E432" s="309" t="s">
        <v>473</v>
      </c>
      <c r="F432" s="310" t="s">
        <v>386</v>
      </c>
    </row>
    <row r="433" spans="1:6">
      <c r="A433" s="235">
        <v>355</v>
      </c>
      <c r="B433" s="11" t="s">
        <v>124</v>
      </c>
      <c r="C433" s="34" t="s">
        <v>31</v>
      </c>
      <c r="D433" s="102">
        <v>11542.31</v>
      </c>
      <c r="E433" s="69">
        <f>D433*0.3</f>
        <v>3462.6929999999998</v>
      </c>
      <c r="F433" s="86">
        <f t="shared" ref="F433:F452" si="105">D433+E433</f>
        <v>15005.002999999999</v>
      </c>
    </row>
    <row r="434" spans="1:6">
      <c r="A434" s="235">
        <v>356</v>
      </c>
      <c r="B434" s="11" t="s">
        <v>812</v>
      </c>
      <c r="C434" s="34" t="s">
        <v>31</v>
      </c>
      <c r="D434" s="102">
        <v>12642</v>
      </c>
      <c r="E434" s="69">
        <f>D434*0.3</f>
        <v>3792.6</v>
      </c>
      <c r="F434" s="86">
        <f t="shared" si="105"/>
        <v>16434.599999999999</v>
      </c>
    </row>
    <row r="435" spans="1:6">
      <c r="A435" s="235">
        <v>357</v>
      </c>
      <c r="B435" s="11" t="s">
        <v>125</v>
      </c>
      <c r="C435" s="34" t="s">
        <v>31</v>
      </c>
      <c r="D435" s="102">
        <v>15321.66</v>
      </c>
      <c r="E435" s="69">
        <f t="shared" ref="E435:E452" si="106">D435*0.3</f>
        <v>4596.4979999999996</v>
      </c>
      <c r="F435" s="86">
        <f t="shared" si="105"/>
        <v>19918.157999999999</v>
      </c>
    </row>
    <row r="436" spans="1:6">
      <c r="A436" s="235">
        <v>358</v>
      </c>
      <c r="B436" s="11" t="s">
        <v>126</v>
      </c>
      <c r="C436" s="34" t="s">
        <v>31</v>
      </c>
      <c r="D436" s="102">
        <v>16955.96</v>
      </c>
      <c r="E436" s="69">
        <f t="shared" si="106"/>
        <v>5086.7879999999996</v>
      </c>
      <c r="F436" s="86">
        <f t="shared" si="105"/>
        <v>22042.748</v>
      </c>
    </row>
    <row r="437" spans="1:6">
      <c r="A437" s="235">
        <v>359</v>
      </c>
      <c r="B437" s="11" t="s">
        <v>127</v>
      </c>
      <c r="C437" s="34" t="s">
        <v>31</v>
      </c>
      <c r="D437" s="102">
        <v>22378.89</v>
      </c>
      <c r="E437" s="69">
        <f t="shared" si="106"/>
        <v>6713.6669999999995</v>
      </c>
      <c r="F437" s="86">
        <f t="shared" si="105"/>
        <v>29092.557000000001</v>
      </c>
    </row>
    <row r="438" spans="1:6">
      <c r="A438" s="235">
        <v>360</v>
      </c>
      <c r="B438" s="11" t="s">
        <v>128</v>
      </c>
      <c r="C438" s="21" t="s">
        <v>31</v>
      </c>
      <c r="D438" s="98">
        <v>26251.09</v>
      </c>
      <c r="E438" s="69">
        <f t="shared" si="106"/>
        <v>7875.3269999999993</v>
      </c>
      <c r="F438" s="86">
        <f t="shared" si="105"/>
        <v>34126.417000000001</v>
      </c>
    </row>
    <row r="439" spans="1:6">
      <c r="A439" s="235">
        <v>361</v>
      </c>
      <c r="B439" s="11" t="s">
        <v>129</v>
      </c>
      <c r="C439" s="21" t="s">
        <v>31</v>
      </c>
      <c r="D439" s="98">
        <v>52604.33</v>
      </c>
      <c r="E439" s="69">
        <f t="shared" si="106"/>
        <v>15781.298999999999</v>
      </c>
      <c r="F439" s="86">
        <f t="shared" si="105"/>
        <v>68385.629000000001</v>
      </c>
    </row>
    <row r="440" spans="1:6">
      <c r="A440" s="235">
        <v>362</v>
      </c>
      <c r="B440" s="11" t="s">
        <v>130</v>
      </c>
      <c r="C440" s="21" t="s">
        <v>31</v>
      </c>
      <c r="D440" s="98">
        <v>63718.45</v>
      </c>
      <c r="E440" s="69">
        <f t="shared" si="106"/>
        <v>19115.535</v>
      </c>
      <c r="F440" s="86">
        <f t="shared" si="105"/>
        <v>82833.985000000001</v>
      </c>
    </row>
    <row r="441" spans="1:6">
      <c r="A441" s="235">
        <v>363</v>
      </c>
      <c r="B441" s="11" t="s">
        <v>131</v>
      </c>
      <c r="C441" s="21" t="s">
        <v>31</v>
      </c>
      <c r="D441" s="98">
        <v>87881.26</v>
      </c>
      <c r="E441" s="69">
        <f t="shared" si="106"/>
        <v>26364.377999999997</v>
      </c>
      <c r="F441" s="86">
        <f t="shared" si="105"/>
        <v>114245.63799999999</v>
      </c>
    </row>
    <row r="442" spans="1:6">
      <c r="A442" s="235">
        <v>364</v>
      </c>
      <c r="B442" s="11" t="s">
        <v>476</v>
      </c>
      <c r="C442" s="21" t="s">
        <v>31</v>
      </c>
      <c r="D442" s="98">
        <v>133537.91</v>
      </c>
      <c r="E442" s="69">
        <f t="shared" si="106"/>
        <v>40061.373</v>
      </c>
      <c r="F442" s="86">
        <f t="shared" si="105"/>
        <v>173599.283</v>
      </c>
    </row>
    <row r="443" spans="1:6">
      <c r="A443" s="235">
        <v>365</v>
      </c>
      <c r="B443" s="11" t="s">
        <v>477</v>
      </c>
      <c r="C443" s="21" t="s">
        <v>31</v>
      </c>
      <c r="D443" s="98">
        <v>187890.93</v>
      </c>
      <c r="E443" s="69">
        <f t="shared" si="106"/>
        <v>56367.278999999995</v>
      </c>
      <c r="F443" s="86">
        <f t="shared" si="105"/>
        <v>244258.20899999997</v>
      </c>
    </row>
    <row r="444" spans="1:6">
      <c r="A444" s="235">
        <v>366</v>
      </c>
      <c r="B444" s="11" t="s">
        <v>132</v>
      </c>
      <c r="C444" s="21" t="s">
        <v>31</v>
      </c>
      <c r="D444" s="98">
        <v>12443.04</v>
      </c>
      <c r="E444" s="69">
        <f t="shared" si="106"/>
        <v>3732.9120000000003</v>
      </c>
      <c r="F444" s="86">
        <f t="shared" si="105"/>
        <v>16175.952000000001</v>
      </c>
    </row>
    <row r="445" spans="1:6">
      <c r="A445" s="235">
        <v>367</v>
      </c>
      <c r="B445" s="218" t="s">
        <v>997</v>
      </c>
      <c r="C445" s="21" t="s">
        <v>31</v>
      </c>
      <c r="D445" s="98">
        <v>13605.2</v>
      </c>
      <c r="E445" s="69">
        <f t="shared" ref="E445" si="107">D445*0.3</f>
        <v>4081.56</v>
      </c>
      <c r="F445" s="86">
        <f t="shared" ref="F445" si="108">D445+E445</f>
        <v>17686.760000000002</v>
      </c>
    </row>
    <row r="446" spans="1:6">
      <c r="A446" s="235">
        <v>368</v>
      </c>
      <c r="B446" s="11" t="s">
        <v>133</v>
      </c>
      <c r="C446" s="21" t="s">
        <v>31</v>
      </c>
      <c r="D446" s="98">
        <v>16445.240000000002</v>
      </c>
      <c r="E446" s="69">
        <f t="shared" si="106"/>
        <v>4933.5720000000001</v>
      </c>
      <c r="F446" s="86">
        <f t="shared" si="105"/>
        <v>21378.812000000002</v>
      </c>
    </row>
    <row r="447" spans="1:6">
      <c r="A447" s="235">
        <v>369</v>
      </c>
      <c r="B447" s="11" t="s">
        <v>134</v>
      </c>
      <c r="C447" s="21" t="s">
        <v>31</v>
      </c>
      <c r="D447" s="98">
        <v>19101</v>
      </c>
      <c r="E447" s="69">
        <f t="shared" si="106"/>
        <v>5730.3</v>
      </c>
      <c r="F447" s="86">
        <f t="shared" si="105"/>
        <v>24831.3</v>
      </c>
    </row>
    <row r="448" spans="1:6">
      <c r="A448" s="235">
        <v>370</v>
      </c>
      <c r="B448" s="11" t="s">
        <v>135</v>
      </c>
      <c r="C448" s="21" t="s">
        <v>31</v>
      </c>
      <c r="D448" s="98">
        <v>27393.25</v>
      </c>
      <c r="E448" s="69">
        <f t="shared" si="106"/>
        <v>8217.9750000000004</v>
      </c>
      <c r="F448" s="86">
        <f t="shared" si="105"/>
        <v>35611.224999999999</v>
      </c>
    </row>
    <row r="449" spans="1:6">
      <c r="A449" s="235">
        <v>371</v>
      </c>
      <c r="B449" s="11" t="s">
        <v>136</v>
      </c>
      <c r="C449" s="21" t="s">
        <v>31</v>
      </c>
      <c r="D449" s="98">
        <v>31051.88</v>
      </c>
      <c r="E449" s="69">
        <f t="shared" si="106"/>
        <v>9315.5640000000003</v>
      </c>
      <c r="F449" s="86">
        <f t="shared" si="105"/>
        <v>40367.444000000003</v>
      </c>
    </row>
    <row r="450" spans="1:6">
      <c r="A450" s="235">
        <v>372</v>
      </c>
      <c r="B450" s="11" t="s">
        <v>137</v>
      </c>
      <c r="C450" s="21" t="s">
        <v>31</v>
      </c>
      <c r="D450" s="98">
        <v>54136.49</v>
      </c>
      <c r="E450" s="69">
        <f t="shared" si="106"/>
        <v>16240.946999999998</v>
      </c>
      <c r="F450" s="86">
        <f t="shared" si="105"/>
        <v>70377.436999999991</v>
      </c>
    </row>
    <row r="451" spans="1:6">
      <c r="A451" s="235">
        <v>373</v>
      </c>
      <c r="B451" s="11" t="s">
        <v>138</v>
      </c>
      <c r="C451" s="21" t="s">
        <v>31</v>
      </c>
      <c r="D451" s="98">
        <v>71347.41</v>
      </c>
      <c r="E451" s="69">
        <f t="shared" si="106"/>
        <v>21404.223000000002</v>
      </c>
      <c r="F451" s="86">
        <f t="shared" si="105"/>
        <v>92751.633000000002</v>
      </c>
    </row>
    <row r="452" spans="1:6">
      <c r="A452" s="235">
        <v>374</v>
      </c>
      <c r="B452" s="11" t="s">
        <v>139</v>
      </c>
      <c r="C452" s="21" t="s">
        <v>31</v>
      </c>
      <c r="D452" s="98">
        <v>96669.39</v>
      </c>
      <c r="E452" s="69">
        <f t="shared" si="106"/>
        <v>29000.816999999999</v>
      </c>
      <c r="F452" s="86">
        <f t="shared" si="105"/>
        <v>125670.20699999999</v>
      </c>
    </row>
    <row r="453" spans="1:6">
      <c r="A453" s="26"/>
      <c r="B453" s="311"/>
      <c r="C453" s="127"/>
      <c r="D453" s="312"/>
      <c r="E453" s="81"/>
      <c r="F453" s="129"/>
    </row>
    <row r="454" spans="1:6">
      <c r="A454" s="293"/>
      <c r="B454" s="165" t="s">
        <v>814</v>
      </c>
      <c r="C454" s="114"/>
      <c r="D454" s="115"/>
      <c r="E454" s="116"/>
      <c r="F454" s="117"/>
    </row>
    <row r="455" spans="1:6">
      <c r="A455" s="313"/>
      <c r="B455" s="250" t="s">
        <v>815</v>
      </c>
      <c r="C455" s="114"/>
      <c r="D455" s="115"/>
      <c r="E455" s="116"/>
      <c r="F455" s="117"/>
    </row>
    <row r="456" spans="1:6" s="203" customFormat="1">
      <c r="A456" s="314" t="s">
        <v>148</v>
      </c>
      <c r="B456" s="314" t="s">
        <v>818</v>
      </c>
      <c r="C456" s="314" t="s">
        <v>387</v>
      </c>
      <c r="D456" s="315" t="s">
        <v>151</v>
      </c>
      <c r="E456" s="316" t="s">
        <v>817</v>
      </c>
      <c r="F456" s="315" t="s">
        <v>804</v>
      </c>
    </row>
    <row r="457" spans="1:6">
      <c r="A457" s="21">
        <v>375</v>
      </c>
      <c r="B457" s="11" t="s">
        <v>560</v>
      </c>
      <c r="C457" s="21" t="s">
        <v>31</v>
      </c>
      <c r="D457" s="98">
        <v>231184.42</v>
      </c>
      <c r="E457" s="69">
        <f>D457*0.3</f>
        <v>69355.326000000001</v>
      </c>
      <c r="F457" s="70">
        <f>D457+E457</f>
        <v>300539.74600000004</v>
      </c>
    </row>
    <row r="458" spans="1:6">
      <c r="A458" s="21">
        <v>376</v>
      </c>
      <c r="B458" s="11" t="s">
        <v>424</v>
      </c>
      <c r="C458" s="21" t="s">
        <v>31</v>
      </c>
      <c r="D458" s="98">
        <v>279534.46999999997</v>
      </c>
      <c r="E458" s="69">
        <f t="shared" ref="E458:E460" si="109">D458*0.3</f>
        <v>83860.340999999986</v>
      </c>
      <c r="F458" s="70">
        <f t="shared" ref="F458:F460" si="110">D458+E458</f>
        <v>363394.81099999999</v>
      </c>
    </row>
    <row r="459" spans="1:6">
      <c r="A459" s="21">
        <v>377</v>
      </c>
      <c r="B459" s="11" t="s">
        <v>22</v>
      </c>
      <c r="C459" s="21" t="s">
        <v>31</v>
      </c>
      <c r="D459" s="98">
        <v>277377.27</v>
      </c>
      <c r="E459" s="69">
        <f t="shared" si="109"/>
        <v>83213.180999999997</v>
      </c>
      <c r="F459" s="70">
        <f t="shared" si="110"/>
        <v>360590.451</v>
      </c>
    </row>
    <row r="460" spans="1:6">
      <c r="A460" s="21">
        <v>378</v>
      </c>
      <c r="B460" s="11" t="s">
        <v>816</v>
      </c>
      <c r="C460" s="21" t="s">
        <v>31</v>
      </c>
      <c r="D460" s="98">
        <v>352708.92</v>
      </c>
      <c r="E460" s="69">
        <f t="shared" si="109"/>
        <v>105812.67599999999</v>
      </c>
      <c r="F460" s="70">
        <f t="shared" si="110"/>
        <v>458521.59599999996</v>
      </c>
    </row>
    <row r="461" spans="1:6">
      <c r="A461" s="26"/>
      <c r="B461" s="317"/>
      <c r="C461" s="26"/>
      <c r="D461" s="150"/>
      <c r="E461" s="75"/>
      <c r="F461" s="99"/>
    </row>
    <row r="462" spans="1:6">
      <c r="A462" s="293"/>
      <c r="B462" s="165" t="s">
        <v>813</v>
      </c>
      <c r="C462" s="114"/>
      <c r="D462" s="115"/>
      <c r="E462" s="116"/>
      <c r="F462" s="117"/>
    </row>
    <row r="463" spans="1:6">
      <c r="A463" s="318"/>
      <c r="B463" s="446" t="s">
        <v>819</v>
      </c>
      <c r="C463" s="447"/>
      <c r="D463" s="447"/>
      <c r="E463" s="447"/>
      <c r="F463" s="448"/>
    </row>
    <row r="464" spans="1:6">
      <c r="A464" s="319" t="s">
        <v>148</v>
      </c>
      <c r="B464" s="319" t="s">
        <v>818</v>
      </c>
      <c r="C464" s="319" t="s">
        <v>387</v>
      </c>
      <c r="D464" s="320" t="s">
        <v>151</v>
      </c>
      <c r="E464" s="316" t="s">
        <v>817</v>
      </c>
      <c r="F464" s="320" t="s">
        <v>804</v>
      </c>
    </row>
    <row r="465" spans="1:6">
      <c r="A465" s="21">
        <v>379</v>
      </c>
      <c r="B465" s="11" t="s">
        <v>10</v>
      </c>
      <c r="C465" s="21" t="s">
        <v>31</v>
      </c>
      <c r="D465" s="98">
        <v>47041.56</v>
      </c>
      <c r="E465" s="87">
        <f>D465*0.3</f>
        <v>14112.467999999999</v>
      </c>
      <c r="F465" s="70">
        <f>D465+E465</f>
        <v>61154.027999999998</v>
      </c>
    </row>
    <row r="466" spans="1:6">
      <c r="A466" s="21">
        <v>380</v>
      </c>
      <c r="B466" s="11" t="s">
        <v>11</v>
      </c>
      <c r="C466" s="21" t="s">
        <v>31</v>
      </c>
      <c r="D466" s="98">
        <v>63719.53</v>
      </c>
      <c r="E466" s="87">
        <f t="shared" ref="E466:E477" si="111">D466*0.3</f>
        <v>19115.859</v>
      </c>
      <c r="F466" s="70">
        <f t="shared" ref="F466:F477" si="112">D466+E466</f>
        <v>82835.388999999996</v>
      </c>
    </row>
    <row r="467" spans="1:6">
      <c r="A467" s="21">
        <v>381</v>
      </c>
      <c r="B467" s="11" t="s">
        <v>12</v>
      </c>
      <c r="C467" s="21" t="s">
        <v>31</v>
      </c>
      <c r="D467" s="98">
        <v>72623.64</v>
      </c>
      <c r="E467" s="87">
        <f t="shared" si="111"/>
        <v>21787.092000000001</v>
      </c>
      <c r="F467" s="70">
        <f t="shared" si="112"/>
        <v>94410.732000000004</v>
      </c>
    </row>
    <row r="468" spans="1:6">
      <c r="A468" s="21">
        <v>382</v>
      </c>
      <c r="B468" s="11" t="s">
        <v>478</v>
      </c>
      <c r="C468" s="21" t="s">
        <v>31</v>
      </c>
      <c r="D468" s="98">
        <v>83751.61</v>
      </c>
      <c r="E468" s="87">
        <f t="shared" ref="E468" si="113">D468*0.3</f>
        <v>25125.483</v>
      </c>
      <c r="F468" s="70">
        <f>D468+E468</f>
        <v>108877.09299999999</v>
      </c>
    </row>
    <row r="469" spans="1:6">
      <c r="A469" s="21">
        <v>383</v>
      </c>
      <c r="B469" s="218" t="s">
        <v>479</v>
      </c>
      <c r="C469" s="21" t="s">
        <v>31</v>
      </c>
      <c r="D469" s="98">
        <v>195557.51</v>
      </c>
      <c r="E469" s="87">
        <f t="shared" ref="E469" si="114">D469*0.3</f>
        <v>58667.253000000004</v>
      </c>
      <c r="F469" s="70">
        <f>D469+E469</f>
        <v>254224.76300000001</v>
      </c>
    </row>
    <row r="470" spans="1:6">
      <c r="A470" s="21"/>
      <c r="B470" s="149" t="s">
        <v>820</v>
      </c>
      <c r="C470" s="21"/>
      <c r="D470" s="98"/>
      <c r="E470" s="87"/>
      <c r="F470" s="70"/>
    </row>
    <row r="471" spans="1:6">
      <c r="A471" s="19"/>
      <c r="B471" s="456" t="s">
        <v>140</v>
      </c>
      <c r="C471" s="457"/>
      <c r="D471" s="458"/>
      <c r="E471" s="87"/>
      <c r="F471" s="70"/>
    </row>
    <row r="472" spans="1:6" s="203" customFormat="1">
      <c r="A472" s="314" t="s">
        <v>152</v>
      </c>
      <c r="B472" s="321" t="s">
        <v>818</v>
      </c>
      <c r="C472" s="314" t="s">
        <v>387</v>
      </c>
      <c r="D472" s="315" t="s">
        <v>151</v>
      </c>
      <c r="E472" s="315" t="s">
        <v>817</v>
      </c>
      <c r="F472" s="315" t="s">
        <v>804</v>
      </c>
    </row>
    <row r="473" spans="1:6">
      <c r="A473" s="21">
        <v>384</v>
      </c>
      <c r="B473" s="11" t="s">
        <v>10</v>
      </c>
      <c r="C473" s="21" t="s">
        <v>31</v>
      </c>
      <c r="D473" s="98">
        <v>7264.09</v>
      </c>
      <c r="E473" s="87">
        <f t="shared" si="111"/>
        <v>2179.2269999999999</v>
      </c>
      <c r="F473" s="70">
        <f t="shared" si="112"/>
        <v>9443.3169999999991</v>
      </c>
    </row>
    <row r="474" spans="1:6">
      <c r="A474" s="21">
        <v>385</v>
      </c>
      <c r="B474" s="11" t="s">
        <v>11</v>
      </c>
      <c r="C474" s="21" t="s">
        <v>31</v>
      </c>
      <c r="D474" s="98">
        <v>10594.61</v>
      </c>
      <c r="E474" s="87">
        <f t="shared" si="111"/>
        <v>3178.3830000000003</v>
      </c>
      <c r="F474" s="70">
        <f t="shared" si="112"/>
        <v>13772.993</v>
      </c>
    </row>
    <row r="475" spans="1:6">
      <c r="A475" s="21">
        <v>386</v>
      </c>
      <c r="B475" s="11" t="s">
        <v>12</v>
      </c>
      <c r="C475" s="21" t="s">
        <v>31</v>
      </c>
      <c r="D475" s="98">
        <v>14405.09</v>
      </c>
      <c r="E475" s="87">
        <f t="shared" si="111"/>
        <v>4321.527</v>
      </c>
      <c r="F475" s="70">
        <f t="shared" si="112"/>
        <v>18726.616999999998</v>
      </c>
    </row>
    <row r="476" spans="1:6">
      <c r="A476" s="21">
        <v>387</v>
      </c>
      <c r="B476" s="11" t="s">
        <v>478</v>
      </c>
      <c r="C476" s="21" t="s">
        <v>31</v>
      </c>
      <c r="D476" s="98">
        <v>25658.37</v>
      </c>
      <c r="E476" s="87">
        <f t="shared" si="111"/>
        <v>7697.5109999999995</v>
      </c>
      <c r="F476" s="70">
        <f t="shared" si="112"/>
        <v>33355.881000000001</v>
      </c>
    </row>
    <row r="477" spans="1:6">
      <c r="A477" s="21">
        <v>388</v>
      </c>
      <c r="B477" s="11" t="s">
        <v>479</v>
      </c>
      <c r="C477" s="21" t="s">
        <v>31</v>
      </c>
      <c r="D477" s="98">
        <v>48716.98</v>
      </c>
      <c r="E477" s="87">
        <f t="shared" si="111"/>
        <v>14615.094000000001</v>
      </c>
      <c r="F477" s="70">
        <f t="shared" si="112"/>
        <v>63332.074000000008</v>
      </c>
    </row>
    <row r="478" spans="1:6">
      <c r="A478" s="21"/>
      <c r="B478" s="60"/>
      <c r="C478" s="114"/>
      <c r="D478" s="115"/>
      <c r="E478" s="116"/>
      <c r="F478" s="117"/>
    </row>
    <row r="479" spans="1:6">
      <c r="A479" s="21"/>
      <c r="B479" s="60"/>
      <c r="C479" s="114"/>
      <c r="D479" s="115"/>
      <c r="E479" s="116"/>
      <c r="F479" s="117"/>
    </row>
    <row r="480" spans="1:6">
      <c r="A480" s="21"/>
      <c r="B480" s="60"/>
      <c r="C480" s="114"/>
      <c r="D480" s="115"/>
      <c r="E480" s="116"/>
      <c r="F480" s="117"/>
    </row>
    <row r="481" spans="1:6">
      <c r="A481" s="21"/>
      <c r="B481" s="165" t="s">
        <v>821</v>
      </c>
      <c r="C481" s="114"/>
      <c r="D481" s="115"/>
      <c r="E481" s="116"/>
      <c r="F481" s="117"/>
    </row>
    <row r="482" spans="1:6">
      <c r="A482" s="35"/>
      <c r="B482" s="453" t="s">
        <v>837</v>
      </c>
      <c r="C482" s="454"/>
      <c r="D482" s="454"/>
      <c r="E482" s="454"/>
      <c r="F482" s="455"/>
    </row>
    <row r="483" spans="1:6" s="203" customFormat="1">
      <c r="A483" s="314" t="s">
        <v>148</v>
      </c>
      <c r="B483" s="322"/>
      <c r="C483" s="323" t="s">
        <v>838</v>
      </c>
      <c r="D483" s="323" t="s">
        <v>830</v>
      </c>
      <c r="E483" s="323" t="s">
        <v>817</v>
      </c>
      <c r="F483" s="323" t="s">
        <v>804</v>
      </c>
    </row>
    <row r="484" spans="1:6">
      <c r="A484" s="21">
        <v>389</v>
      </c>
      <c r="B484" s="11" t="s">
        <v>90</v>
      </c>
      <c r="C484" s="21" t="s">
        <v>31</v>
      </c>
      <c r="D484" s="98">
        <v>144242.14000000001</v>
      </c>
      <c r="E484" s="87">
        <f>D484*0.3</f>
        <v>43272.642</v>
      </c>
      <c r="F484" s="70">
        <f>D484+E484</f>
        <v>187514.78200000001</v>
      </c>
    </row>
    <row r="485" spans="1:6">
      <c r="A485" s="21">
        <v>390</v>
      </c>
      <c r="B485" s="11" t="s">
        <v>91</v>
      </c>
      <c r="C485" s="21" t="s">
        <v>31</v>
      </c>
      <c r="D485" s="98">
        <v>165481.39000000001</v>
      </c>
      <c r="E485" s="87">
        <f t="shared" ref="E485:E488" si="115">D485*0.3</f>
        <v>49644.417000000001</v>
      </c>
      <c r="F485" s="70">
        <f t="shared" ref="F485:F488" si="116">D485+E485</f>
        <v>215125.80700000003</v>
      </c>
    </row>
    <row r="486" spans="1:6">
      <c r="A486" s="21">
        <v>391</v>
      </c>
      <c r="B486" s="11" t="s">
        <v>92</v>
      </c>
      <c r="C486" s="21" t="s">
        <v>31</v>
      </c>
      <c r="D486" s="98">
        <v>200638.88</v>
      </c>
      <c r="E486" s="87">
        <f t="shared" si="115"/>
        <v>60191.663999999997</v>
      </c>
      <c r="F486" s="70">
        <f t="shared" si="116"/>
        <v>260830.54399999999</v>
      </c>
    </row>
    <row r="487" spans="1:6">
      <c r="A487" s="21">
        <v>392</v>
      </c>
      <c r="B487" s="11" t="s">
        <v>822</v>
      </c>
      <c r="C487" s="21" t="s">
        <v>31</v>
      </c>
      <c r="D487" s="98">
        <v>255051.1</v>
      </c>
      <c r="E487" s="87">
        <f t="shared" si="115"/>
        <v>76515.33</v>
      </c>
      <c r="F487" s="70">
        <f t="shared" si="116"/>
        <v>331566.43</v>
      </c>
    </row>
    <row r="488" spans="1:6">
      <c r="A488" s="21">
        <v>393</v>
      </c>
      <c r="B488" s="11" t="s">
        <v>823</v>
      </c>
      <c r="C488" s="21" t="s">
        <v>31</v>
      </c>
      <c r="D488" s="98">
        <v>381073.97</v>
      </c>
      <c r="E488" s="87">
        <f t="shared" si="115"/>
        <v>114322.19099999999</v>
      </c>
      <c r="F488" s="70">
        <f t="shared" si="116"/>
        <v>495396.16099999996</v>
      </c>
    </row>
    <row r="489" spans="1:6">
      <c r="A489" s="26"/>
      <c r="B489" s="311"/>
      <c r="C489" s="127"/>
      <c r="D489" s="150"/>
      <c r="E489" s="161"/>
      <c r="F489" s="101"/>
    </row>
    <row r="490" spans="1:6">
      <c r="A490" s="293"/>
      <c r="B490" s="165" t="s">
        <v>824</v>
      </c>
      <c r="C490" s="114"/>
      <c r="D490" s="312"/>
      <c r="E490" s="87"/>
      <c r="F490" s="70"/>
    </row>
    <row r="491" spans="1:6">
      <c r="A491" s="313"/>
      <c r="B491" s="453" t="s">
        <v>839</v>
      </c>
      <c r="C491" s="454"/>
      <c r="D491" s="454"/>
      <c r="E491" s="454"/>
      <c r="F491" s="455"/>
    </row>
    <row r="492" spans="1:6">
      <c r="A492" s="314" t="s">
        <v>148</v>
      </c>
      <c r="B492" s="322"/>
      <c r="C492" s="323" t="s">
        <v>838</v>
      </c>
      <c r="D492" s="323" t="s">
        <v>830</v>
      </c>
      <c r="E492" s="323" t="s">
        <v>817</v>
      </c>
      <c r="F492" s="323" t="s">
        <v>804</v>
      </c>
    </row>
    <row r="493" spans="1:6">
      <c r="A493" s="26">
        <v>394</v>
      </c>
      <c r="B493" s="154" t="s">
        <v>10</v>
      </c>
      <c r="C493" s="155" t="s">
        <v>27</v>
      </c>
      <c r="D493" s="213">
        <v>131575.49</v>
      </c>
      <c r="E493" s="213">
        <f>D493*0.3</f>
        <v>39472.646999999997</v>
      </c>
      <c r="F493" s="213">
        <f>D493+E493</f>
        <v>171048.13699999999</v>
      </c>
    </row>
    <row r="494" spans="1:6">
      <c r="A494" s="26">
        <v>395</v>
      </c>
      <c r="B494" s="151" t="s">
        <v>11</v>
      </c>
      <c r="C494" s="152" t="s">
        <v>27</v>
      </c>
      <c r="D494" s="214">
        <v>170806.51</v>
      </c>
      <c r="E494" s="213">
        <f t="shared" ref="E494:E495" si="117">D494*0.3</f>
        <v>51241.953000000001</v>
      </c>
      <c r="F494" s="213">
        <f t="shared" ref="F494:F495" si="118">D494+E494</f>
        <v>222048.46300000002</v>
      </c>
    </row>
    <row r="495" spans="1:6">
      <c r="A495" s="26">
        <v>396</v>
      </c>
      <c r="B495" s="151" t="s">
        <v>12</v>
      </c>
      <c r="C495" s="152" t="s">
        <v>27</v>
      </c>
      <c r="D495" s="214">
        <v>195453.63</v>
      </c>
      <c r="E495" s="213">
        <f t="shared" si="117"/>
        <v>58636.089</v>
      </c>
      <c r="F495" s="213">
        <f t="shared" si="118"/>
        <v>254089.71900000001</v>
      </c>
    </row>
    <row r="496" spans="1:6">
      <c r="A496" s="26"/>
      <c r="B496" s="324"/>
      <c r="C496" s="325"/>
      <c r="D496" s="157"/>
      <c r="E496" s="326"/>
      <c r="F496" s="327"/>
    </row>
    <row r="497" spans="1:6">
      <c r="A497" s="293"/>
      <c r="B497" s="153" t="s">
        <v>840</v>
      </c>
      <c r="C497" s="156"/>
      <c r="D497" s="328"/>
      <c r="E497" s="329"/>
      <c r="F497" s="330"/>
    </row>
    <row r="498" spans="1:6">
      <c r="A498" s="286"/>
      <c r="B498" s="453" t="s">
        <v>153</v>
      </c>
      <c r="C498" s="454"/>
      <c r="D498" s="331"/>
      <c r="E498" s="87"/>
      <c r="F498" s="70"/>
    </row>
    <row r="499" spans="1:6">
      <c r="A499" s="21">
        <v>397</v>
      </c>
      <c r="B499" s="12" t="s">
        <v>13</v>
      </c>
      <c r="C499" s="37" t="s">
        <v>31</v>
      </c>
      <c r="D499" s="84">
        <v>6372.55</v>
      </c>
      <c r="E499" s="87">
        <f t="shared" ref="E499:E516" si="119">D499*0.3</f>
        <v>1911.7649999999999</v>
      </c>
      <c r="F499" s="70">
        <f t="shared" ref="F499:F516" si="120">D499+E499</f>
        <v>8284.3150000000005</v>
      </c>
    </row>
    <row r="500" spans="1:6">
      <c r="A500" s="21">
        <v>398</v>
      </c>
      <c r="B500" s="12" t="s">
        <v>14</v>
      </c>
      <c r="C500" s="37" t="s">
        <v>31</v>
      </c>
      <c r="D500" s="84">
        <v>7144.99</v>
      </c>
      <c r="E500" s="87">
        <f t="shared" si="119"/>
        <v>2143.4969999999998</v>
      </c>
      <c r="F500" s="70">
        <f t="shared" si="120"/>
        <v>9288.4869999999992</v>
      </c>
    </row>
    <row r="501" spans="1:6">
      <c r="A501" s="21">
        <v>399</v>
      </c>
      <c r="B501" s="12" t="s">
        <v>93</v>
      </c>
      <c r="C501" s="37" t="s">
        <v>31</v>
      </c>
      <c r="D501" s="84">
        <v>11393.35</v>
      </c>
      <c r="E501" s="87">
        <f t="shared" si="119"/>
        <v>3418.0050000000001</v>
      </c>
      <c r="F501" s="70">
        <f t="shared" si="120"/>
        <v>14811.355</v>
      </c>
    </row>
    <row r="502" spans="1:6">
      <c r="A502" s="21">
        <v>400</v>
      </c>
      <c r="B502" s="12" t="s">
        <v>15</v>
      </c>
      <c r="C502" s="37" t="s">
        <v>31</v>
      </c>
      <c r="D502" s="84">
        <v>12455.45</v>
      </c>
      <c r="E502" s="87">
        <f t="shared" si="119"/>
        <v>3736.6350000000002</v>
      </c>
      <c r="F502" s="70">
        <f t="shared" si="120"/>
        <v>16192.085000000001</v>
      </c>
    </row>
    <row r="503" spans="1:6">
      <c r="A503" s="26"/>
      <c r="B503" s="332"/>
      <c r="C503" s="333"/>
      <c r="D503" s="334"/>
      <c r="E503" s="161"/>
      <c r="F503" s="101"/>
    </row>
    <row r="504" spans="1:6">
      <c r="A504" s="293"/>
      <c r="B504" s="168" t="s">
        <v>841</v>
      </c>
      <c r="C504" s="158"/>
      <c r="D504" s="84"/>
      <c r="E504" s="87"/>
      <c r="F504" s="70"/>
    </row>
    <row r="505" spans="1:6">
      <c r="A505" s="286"/>
      <c r="B505" s="449" t="s">
        <v>94</v>
      </c>
      <c r="C505" s="450"/>
      <c r="D505" s="69"/>
      <c r="E505" s="87"/>
      <c r="F505" s="70"/>
    </row>
    <row r="506" spans="1:6">
      <c r="A506" s="21">
        <v>401</v>
      </c>
      <c r="B506" s="19" t="s">
        <v>141</v>
      </c>
      <c r="C506" s="19" t="s">
        <v>31</v>
      </c>
      <c r="D506" s="98">
        <v>4459.01</v>
      </c>
      <c r="E506" s="87">
        <f t="shared" si="119"/>
        <v>1337.703</v>
      </c>
      <c r="F506" s="70">
        <f t="shared" si="120"/>
        <v>5796.7129999999997</v>
      </c>
    </row>
    <row r="507" spans="1:6">
      <c r="A507" s="21">
        <v>402</v>
      </c>
      <c r="B507" s="19" t="s">
        <v>142</v>
      </c>
      <c r="C507" s="19" t="s">
        <v>31</v>
      </c>
      <c r="D507" s="98">
        <v>4584.22</v>
      </c>
      <c r="E507" s="87">
        <f t="shared" si="119"/>
        <v>1375.2660000000001</v>
      </c>
      <c r="F507" s="70">
        <f t="shared" si="120"/>
        <v>5959.4860000000008</v>
      </c>
    </row>
    <row r="508" spans="1:6">
      <c r="A508" s="21">
        <v>403</v>
      </c>
      <c r="B508" s="219" t="s">
        <v>143</v>
      </c>
      <c r="C508" s="19" t="s">
        <v>31</v>
      </c>
      <c r="D508" s="98">
        <v>4849.63</v>
      </c>
      <c r="E508" s="87">
        <f t="shared" ref="E508:E510" si="121">D508*0.3</f>
        <v>1454.8889999999999</v>
      </c>
      <c r="F508" s="70">
        <f t="shared" ref="F508:F510" si="122">D508+E508</f>
        <v>6304.5190000000002</v>
      </c>
    </row>
    <row r="509" spans="1:6">
      <c r="A509" s="21">
        <v>404</v>
      </c>
      <c r="B509" s="219" t="s">
        <v>144</v>
      </c>
      <c r="C509" s="19" t="s">
        <v>31</v>
      </c>
      <c r="D509" s="98">
        <v>5120.5600000000004</v>
      </c>
      <c r="E509" s="87">
        <f t="shared" si="121"/>
        <v>1536.1680000000001</v>
      </c>
      <c r="F509" s="70">
        <f t="shared" si="122"/>
        <v>6656.728000000001</v>
      </c>
    </row>
    <row r="510" spans="1:6">
      <c r="A510" s="21">
        <v>405</v>
      </c>
      <c r="B510" s="219" t="s">
        <v>145</v>
      </c>
      <c r="C510" s="19" t="s">
        <v>31</v>
      </c>
      <c r="D510" s="98">
        <v>5290.49</v>
      </c>
      <c r="E510" s="87">
        <f t="shared" si="121"/>
        <v>1587.1469999999999</v>
      </c>
      <c r="F510" s="70">
        <f t="shared" si="122"/>
        <v>6877.6369999999997</v>
      </c>
    </row>
    <row r="511" spans="1:6">
      <c r="A511" s="171"/>
      <c r="B511" s="451" t="s">
        <v>95</v>
      </c>
      <c r="C511" s="452"/>
      <c r="D511" s="68"/>
      <c r="E511" s="87"/>
      <c r="F511" s="70"/>
    </row>
    <row r="512" spans="1:6">
      <c r="A512" s="21">
        <v>406</v>
      </c>
      <c r="B512" s="19" t="s">
        <v>141</v>
      </c>
      <c r="C512" s="19" t="s">
        <v>31</v>
      </c>
      <c r="D512" s="98">
        <v>2474.5100000000002</v>
      </c>
      <c r="E512" s="87">
        <f t="shared" si="119"/>
        <v>742.35300000000007</v>
      </c>
      <c r="F512" s="70">
        <f t="shared" si="120"/>
        <v>3216.8630000000003</v>
      </c>
    </row>
    <row r="513" spans="1:6">
      <c r="A513" s="21">
        <v>407</v>
      </c>
      <c r="B513" s="19" t="s">
        <v>142</v>
      </c>
      <c r="C513" s="19" t="s">
        <v>31</v>
      </c>
      <c r="D513" s="98">
        <v>2474.5100000000002</v>
      </c>
      <c r="E513" s="87">
        <f t="shared" si="119"/>
        <v>742.35300000000007</v>
      </c>
      <c r="F513" s="70">
        <f t="shared" si="120"/>
        <v>3216.8630000000003</v>
      </c>
    </row>
    <row r="514" spans="1:6">
      <c r="A514" s="21">
        <v>408</v>
      </c>
      <c r="B514" s="19" t="s">
        <v>143</v>
      </c>
      <c r="C514" s="19" t="s">
        <v>31</v>
      </c>
      <c r="D514" s="98">
        <v>2577.92</v>
      </c>
      <c r="E514" s="87">
        <f t="shared" si="119"/>
        <v>773.37599999999998</v>
      </c>
      <c r="F514" s="70">
        <f t="shared" si="120"/>
        <v>3351.2960000000003</v>
      </c>
    </row>
    <row r="515" spans="1:6">
      <c r="A515" s="21">
        <v>409</v>
      </c>
      <c r="B515" s="19" t="s">
        <v>144</v>
      </c>
      <c r="C515" s="19" t="s">
        <v>31</v>
      </c>
      <c r="D515" s="98">
        <v>2870.43</v>
      </c>
      <c r="E515" s="87">
        <f t="shared" si="119"/>
        <v>861.12899999999991</v>
      </c>
      <c r="F515" s="70">
        <f t="shared" si="120"/>
        <v>3731.5589999999997</v>
      </c>
    </row>
    <row r="516" spans="1:6">
      <c r="A516" s="21">
        <v>410</v>
      </c>
      <c r="B516" s="19" t="s">
        <v>145</v>
      </c>
      <c r="C516" s="19" t="s">
        <v>31</v>
      </c>
      <c r="D516" s="98">
        <v>2870.43</v>
      </c>
      <c r="E516" s="87">
        <f t="shared" si="119"/>
        <v>861.12899999999991</v>
      </c>
      <c r="F516" s="70">
        <f t="shared" si="120"/>
        <v>3731.5589999999997</v>
      </c>
    </row>
    <row r="517" spans="1:6">
      <c r="A517" s="26"/>
      <c r="B517" s="335"/>
      <c r="C517" s="128"/>
      <c r="D517" s="150"/>
      <c r="E517" s="161"/>
      <c r="F517" s="101"/>
    </row>
    <row r="518" spans="1:6">
      <c r="A518" s="293"/>
      <c r="B518" s="169" t="s">
        <v>842</v>
      </c>
      <c r="C518" s="121"/>
      <c r="D518" s="312"/>
      <c r="E518" s="87"/>
      <c r="F518" s="70"/>
    </row>
    <row r="519" spans="1:6">
      <c r="A519" s="286"/>
      <c r="B519" s="434" t="s">
        <v>519</v>
      </c>
      <c r="C519" s="435"/>
      <c r="D519" s="148"/>
      <c r="E519" s="87"/>
      <c r="F519" s="70"/>
    </row>
    <row r="520" spans="1:6" s="203" customFormat="1">
      <c r="A520" s="314" t="s">
        <v>152</v>
      </c>
      <c r="B520" s="336" t="s">
        <v>818</v>
      </c>
      <c r="C520" s="336" t="s">
        <v>829</v>
      </c>
      <c r="D520" s="315" t="s">
        <v>830</v>
      </c>
      <c r="E520" s="315" t="s">
        <v>817</v>
      </c>
      <c r="F520" s="315" t="s">
        <v>804</v>
      </c>
    </row>
    <row r="521" spans="1:6">
      <c r="A521" s="21">
        <v>411</v>
      </c>
      <c r="B521" s="19" t="s">
        <v>10</v>
      </c>
      <c r="C521" s="19" t="s">
        <v>31</v>
      </c>
      <c r="D521" s="98">
        <v>8848.8700000000008</v>
      </c>
      <c r="E521" s="87">
        <f t="shared" ref="E521" si="123">D521*0.3</f>
        <v>2654.6610000000001</v>
      </c>
      <c r="F521" s="70">
        <f t="shared" ref="F521" si="124">D521+E521</f>
        <v>11503.531000000001</v>
      </c>
    </row>
    <row r="522" spans="1:6">
      <c r="A522" s="21">
        <v>412</v>
      </c>
      <c r="B522" s="219" t="s">
        <v>998</v>
      </c>
      <c r="C522" s="19" t="s">
        <v>31</v>
      </c>
      <c r="D522" s="98">
        <v>11368.07</v>
      </c>
      <c r="E522" s="87">
        <f t="shared" ref="E522" si="125">D522*0.3</f>
        <v>3410.4209999999998</v>
      </c>
      <c r="F522" s="70">
        <f t="shared" ref="F522" si="126">D522+E522</f>
        <v>14778.491</v>
      </c>
    </row>
    <row r="523" spans="1:6" ht="12.75" customHeight="1">
      <c r="A523" s="21">
        <v>413</v>
      </c>
      <c r="B523" s="19" t="s">
        <v>520</v>
      </c>
      <c r="C523" s="19" t="s">
        <v>31</v>
      </c>
      <c r="D523" s="98">
        <v>14259.38</v>
      </c>
      <c r="E523" s="87">
        <f t="shared" ref="E523:E525" si="127">D523*0.3</f>
        <v>4277.8139999999994</v>
      </c>
      <c r="F523" s="70">
        <f t="shared" ref="F523:F525" si="128">D523+E523</f>
        <v>18537.194</v>
      </c>
    </row>
    <row r="524" spans="1:6" ht="12.75" customHeight="1">
      <c r="A524" s="21">
        <v>414</v>
      </c>
      <c r="B524" s="19" t="s">
        <v>825</v>
      </c>
      <c r="C524" s="19" t="s">
        <v>31</v>
      </c>
      <c r="D524" s="98">
        <v>29922.94</v>
      </c>
      <c r="E524" s="87">
        <f t="shared" si="127"/>
        <v>8976.8819999999996</v>
      </c>
      <c r="F524" s="70">
        <f t="shared" si="128"/>
        <v>38899.822</v>
      </c>
    </row>
    <row r="525" spans="1:6" ht="12.75" customHeight="1">
      <c r="A525" s="21">
        <v>415</v>
      </c>
      <c r="B525" s="19" t="s">
        <v>826</v>
      </c>
      <c r="C525" s="19" t="s">
        <v>31</v>
      </c>
      <c r="D525" s="98">
        <v>36052.5</v>
      </c>
      <c r="E525" s="87">
        <f t="shared" si="127"/>
        <v>10815.75</v>
      </c>
      <c r="F525" s="70">
        <f t="shared" si="128"/>
        <v>46868.25</v>
      </c>
    </row>
    <row r="526" spans="1:6" ht="12.75" customHeight="1">
      <c r="A526" s="21">
        <v>416</v>
      </c>
      <c r="B526" s="219" t="s">
        <v>144</v>
      </c>
      <c r="C526" s="19" t="s">
        <v>31</v>
      </c>
      <c r="D526" s="98">
        <v>66096.25</v>
      </c>
      <c r="E526" s="87">
        <f t="shared" ref="E526" si="129">D526*0.3</f>
        <v>19828.875</v>
      </c>
      <c r="F526" s="70">
        <f t="shared" ref="F526" si="130">D526+E526</f>
        <v>85925.125</v>
      </c>
    </row>
    <row r="527" spans="1:6">
      <c r="A527" s="21"/>
      <c r="B527" s="436" t="s">
        <v>827</v>
      </c>
      <c r="C527" s="437"/>
      <c r="D527" s="98"/>
      <c r="E527" s="87"/>
      <c r="F527" s="70"/>
    </row>
    <row r="528" spans="1:6">
      <c r="A528" s="21">
        <v>417</v>
      </c>
      <c r="B528" s="160" t="s">
        <v>10</v>
      </c>
      <c r="C528" s="159"/>
      <c r="D528" s="98">
        <v>5899.25</v>
      </c>
      <c r="E528" s="87">
        <f>D528*0.3</f>
        <v>1769.7749999999999</v>
      </c>
      <c r="F528" s="70">
        <f>D528+E528</f>
        <v>7669.0249999999996</v>
      </c>
    </row>
    <row r="529" spans="1:6">
      <c r="A529" s="21">
        <v>418</v>
      </c>
      <c r="B529" s="160" t="s">
        <v>11</v>
      </c>
      <c r="C529" s="19"/>
      <c r="D529" s="98">
        <v>10334.6</v>
      </c>
      <c r="E529" s="87">
        <f>D529*0.3</f>
        <v>3100.38</v>
      </c>
      <c r="F529" s="70">
        <f>D529+E529</f>
        <v>13434.98</v>
      </c>
    </row>
    <row r="530" spans="1:6">
      <c r="A530" s="21">
        <v>419</v>
      </c>
      <c r="B530" s="160" t="s">
        <v>12</v>
      </c>
      <c r="C530" s="19"/>
      <c r="D530" s="98">
        <v>11471.25</v>
      </c>
      <c r="E530" s="87">
        <f>D530*0.3</f>
        <v>3441.375</v>
      </c>
      <c r="F530" s="70">
        <f>D530+E530</f>
        <v>14912.625</v>
      </c>
    </row>
    <row r="531" spans="1:6">
      <c r="A531" s="281"/>
      <c r="B531" s="303" t="s">
        <v>809</v>
      </c>
      <c r="C531" s="304"/>
      <c r="D531" s="337"/>
      <c r="E531" s="337"/>
      <c r="F531" s="285"/>
    </row>
    <row r="532" spans="1:6">
      <c r="A532" s="286"/>
      <c r="B532" s="338" t="s">
        <v>828</v>
      </c>
      <c r="C532" s="339"/>
      <c r="D532" s="340"/>
      <c r="E532" s="340"/>
      <c r="F532" s="287"/>
    </row>
    <row r="533" spans="1:6" s="203" customFormat="1">
      <c r="A533" s="314" t="s">
        <v>148</v>
      </c>
      <c r="B533" s="314" t="s">
        <v>818</v>
      </c>
      <c r="C533" s="314" t="s">
        <v>831</v>
      </c>
      <c r="D533" s="315" t="s">
        <v>832</v>
      </c>
      <c r="E533" s="315" t="s">
        <v>817</v>
      </c>
      <c r="F533" s="315" t="s">
        <v>804</v>
      </c>
    </row>
    <row r="534" spans="1:6">
      <c r="A534" s="112">
        <v>420</v>
      </c>
      <c r="B534" s="24" t="s">
        <v>10</v>
      </c>
      <c r="C534" s="1"/>
      <c r="D534" s="69">
        <v>11291.74</v>
      </c>
      <c r="E534" s="170">
        <f>D534*0.5</f>
        <v>5645.87</v>
      </c>
      <c r="F534" s="64">
        <v>11339.22</v>
      </c>
    </row>
    <row r="535" spans="1:6">
      <c r="A535" s="112">
        <v>421</v>
      </c>
      <c r="B535" s="24" t="s">
        <v>11</v>
      </c>
      <c r="C535" s="1"/>
      <c r="D535" s="64">
        <v>12922.76</v>
      </c>
      <c r="E535" s="170">
        <f>D535*0.5</f>
        <v>6461.38</v>
      </c>
      <c r="F535" s="64">
        <f>D535+E535</f>
        <v>19384.14</v>
      </c>
    </row>
    <row r="536" spans="1:6">
      <c r="A536" s="112">
        <v>422</v>
      </c>
      <c r="B536" s="24" t="s">
        <v>12</v>
      </c>
      <c r="C536" s="1"/>
      <c r="D536" s="64">
        <v>14177.4</v>
      </c>
      <c r="E536" s="170">
        <f>D536*0.5</f>
        <v>7088.7</v>
      </c>
      <c r="F536" s="64">
        <f t="shared" ref="F536:F541" si="131">D536+E536</f>
        <v>21266.1</v>
      </c>
    </row>
    <row r="537" spans="1:6">
      <c r="A537" s="112">
        <v>423</v>
      </c>
      <c r="B537" s="24" t="s">
        <v>486</v>
      </c>
      <c r="C537" s="1"/>
      <c r="D537" s="64">
        <v>15933.89</v>
      </c>
      <c r="E537" s="170">
        <f>D537*0.5</f>
        <v>7966.9449999999997</v>
      </c>
      <c r="F537" s="64">
        <f t="shared" si="131"/>
        <v>23900.834999999999</v>
      </c>
    </row>
    <row r="538" spans="1:6">
      <c r="A538" s="112">
        <v>424</v>
      </c>
      <c r="B538" s="24" t="s">
        <v>478</v>
      </c>
      <c r="C538" s="1"/>
      <c r="D538" s="64">
        <v>19815.169999999998</v>
      </c>
      <c r="E538" s="64">
        <f t="shared" ref="E538:E541" si="132">D538*0.3</f>
        <v>5944.5509999999995</v>
      </c>
      <c r="F538" s="64">
        <f t="shared" si="131"/>
        <v>25759.720999999998</v>
      </c>
    </row>
    <row r="539" spans="1:6">
      <c r="A539" s="112">
        <v>425</v>
      </c>
      <c r="B539" s="24" t="s">
        <v>479</v>
      </c>
      <c r="C539" s="1"/>
      <c r="D539" s="64">
        <v>25723.1</v>
      </c>
      <c r="E539" s="64">
        <f t="shared" si="132"/>
        <v>7716.9299999999994</v>
      </c>
      <c r="F539" s="64">
        <f t="shared" si="131"/>
        <v>33440.03</v>
      </c>
    </row>
    <row r="540" spans="1:6">
      <c r="A540" s="112">
        <v>426</v>
      </c>
      <c r="B540" s="24" t="s">
        <v>492</v>
      </c>
      <c r="C540" s="1"/>
      <c r="D540" s="64">
        <v>34974.39</v>
      </c>
      <c r="E540" s="64">
        <f t="shared" si="132"/>
        <v>10492.316999999999</v>
      </c>
      <c r="F540" s="64">
        <f t="shared" si="131"/>
        <v>45466.706999999995</v>
      </c>
    </row>
    <row r="541" spans="1:6">
      <c r="A541" s="112">
        <v>427</v>
      </c>
      <c r="B541" s="24" t="s">
        <v>480</v>
      </c>
      <c r="C541" s="1"/>
      <c r="D541" s="64">
        <v>42420.55</v>
      </c>
      <c r="E541" s="64">
        <f t="shared" si="132"/>
        <v>12726.165000000001</v>
      </c>
      <c r="F541" s="64">
        <f t="shared" si="131"/>
        <v>55146.715000000004</v>
      </c>
    </row>
    <row r="542" spans="1:6">
      <c r="A542" s="281"/>
      <c r="B542" s="303" t="s">
        <v>843</v>
      </c>
      <c r="C542" s="304"/>
      <c r="D542" s="337"/>
      <c r="E542" s="337"/>
      <c r="F542" s="285"/>
    </row>
    <row r="543" spans="1:6">
      <c r="A543" s="286"/>
      <c r="B543" s="341" t="s">
        <v>833</v>
      </c>
      <c r="C543" s="339"/>
      <c r="D543" s="340"/>
      <c r="E543" s="340"/>
      <c r="F543" s="287"/>
    </row>
    <row r="544" spans="1:6">
      <c r="A544" s="314" t="s">
        <v>148</v>
      </c>
      <c r="B544" s="314" t="s">
        <v>818</v>
      </c>
      <c r="C544" s="314" t="s">
        <v>831</v>
      </c>
      <c r="D544" s="315" t="s">
        <v>832</v>
      </c>
      <c r="E544" s="315" t="s">
        <v>817</v>
      </c>
      <c r="F544" s="315" t="s">
        <v>804</v>
      </c>
    </row>
    <row r="545" spans="1:6">
      <c r="A545" s="112">
        <v>428</v>
      </c>
      <c r="B545" s="24" t="s">
        <v>480</v>
      </c>
      <c r="C545" s="1"/>
      <c r="D545" s="64">
        <v>2279.0700000000002</v>
      </c>
      <c r="E545" s="64">
        <f>D545*0.3</f>
        <v>683.721</v>
      </c>
      <c r="F545" s="64">
        <f>D545+E545</f>
        <v>2962.7910000000002</v>
      </c>
    </row>
    <row r="546" spans="1:6">
      <c r="A546" s="112">
        <v>429</v>
      </c>
      <c r="B546" s="24" t="s">
        <v>834</v>
      </c>
      <c r="C546" s="1"/>
      <c r="D546" s="64">
        <v>2848.83</v>
      </c>
      <c r="E546" s="64">
        <f t="shared" ref="E546:E551" si="133">D546*0.3</f>
        <v>854.649</v>
      </c>
      <c r="F546" s="64">
        <f t="shared" ref="F546:F551" si="134">D546+E546</f>
        <v>3703.4789999999998</v>
      </c>
    </row>
    <row r="547" spans="1:6">
      <c r="A547" s="112">
        <v>430</v>
      </c>
      <c r="B547" s="24" t="s">
        <v>560</v>
      </c>
      <c r="C547" s="1"/>
      <c r="D547" s="64">
        <v>3190.69</v>
      </c>
      <c r="E547" s="64">
        <f t="shared" si="133"/>
        <v>957.20699999999999</v>
      </c>
      <c r="F547" s="64">
        <f t="shared" si="134"/>
        <v>4147.8969999999999</v>
      </c>
    </row>
    <row r="548" spans="1:6">
      <c r="A548" s="112">
        <v>431</v>
      </c>
      <c r="B548" s="223" t="s">
        <v>424</v>
      </c>
      <c r="C548" s="1"/>
      <c r="D548" s="64">
        <v>3722.4</v>
      </c>
      <c r="E548" s="64">
        <f t="shared" ref="E548" si="135">D548*0.3</f>
        <v>1116.72</v>
      </c>
      <c r="F548" s="64">
        <f t="shared" ref="F548" si="136">D548+E548</f>
        <v>4839.12</v>
      </c>
    </row>
    <row r="549" spans="1:6">
      <c r="A549" s="112">
        <v>432</v>
      </c>
      <c r="B549" s="24" t="s">
        <v>22</v>
      </c>
      <c r="C549" s="1"/>
      <c r="D549" s="64">
        <v>4360.5600000000004</v>
      </c>
      <c r="E549" s="64">
        <f t="shared" si="133"/>
        <v>1308.1680000000001</v>
      </c>
      <c r="F549" s="64">
        <f t="shared" si="134"/>
        <v>5668.728000000001</v>
      </c>
    </row>
    <row r="550" spans="1:6">
      <c r="A550" s="112">
        <v>433</v>
      </c>
      <c r="B550" s="24" t="s">
        <v>816</v>
      </c>
      <c r="C550" s="1"/>
      <c r="D550" s="64">
        <v>5059.43</v>
      </c>
      <c r="E550" s="64">
        <f t="shared" ref="E550" si="137">D550*0.3</f>
        <v>1517.829</v>
      </c>
      <c r="F550" s="64">
        <f t="shared" ref="F550" si="138">D550+E550</f>
        <v>6577.259</v>
      </c>
    </row>
    <row r="551" spans="1:6">
      <c r="A551" s="112">
        <v>434</v>
      </c>
      <c r="B551" s="223" t="s">
        <v>1016</v>
      </c>
      <c r="C551" s="1"/>
      <c r="D551" s="64">
        <v>6536.79</v>
      </c>
      <c r="E551" s="64">
        <f t="shared" si="133"/>
        <v>1961.0369999999998</v>
      </c>
      <c r="F551" s="64">
        <f t="shared" si="134"/>
        <v>8497.8269999999993</v>
      </c>
    </row>
    <row r="552" spans="1:6" ht="15" customHeight="1">
      <c r="A552" s="281"/>
      <c r="B552" s="288" t="s">
        <v>1007</v>
      </c>
      <c r="C552" s="283"/>
      <c r="D552" s="284"/>
      <c r="E552" s="284"/>
      <c r="F552" s="285"/>
    </row>
    <row r="553" spans="1:6" ht="24.75" customHeight="1">
      <c r="A553" s="286"/>
      <c r="B553" s="432" t="s">
        <v>1008</v>
      </c>
      <c r="C553" s="433"/>
      <c r="D553" s="433"/>
      <c r="E553" s="433"/>
      <c r="F553" s="287"/>
    </row>
    <row r="554" spans="1:6" s="203" customFormat="1" ht="15" customHeight="1">
      <c r="A554" s="205" t="s">
        <v>152</v>
      </c>
      <c r="B554" s="291" t="s">
        <v>482</v>
      </c>
      <c r="C554" s="197" t="s">
        <v>387</v>
      </c>
      <c r="D554" s="202" t="s">
        <v>151</v>
      </c>
      <c r="E554" s="198" t="s">
        <v>473</v>
      </c>
      <c r="F554" s="202" t="s">
        <v>386</v>
      </c>
    </row>
    <row r="555" spans="1:6" ht="15" customHeight="1">
      <c r="A555" s="140">
        <v>435</v>
      </c>
      <c r="B555" s="218" t="s">
        <v>1009</v>
      </c>
      <c r="C555" s="6" t="s">
        <v>518</v>
      </c>
      <c r="D555" s="100">
        <v>139948.46</v>
      </c>
      <c r="E555" s="64">
        <f t="shared" ref="E555:E563" si="139">D555*0.3</f>
        <v>41984.537999999993</v>
      </c>
      <c r="F555" s="64">
        <f t="shared" ref="F555:F563" si="140">E555+D555</f>
        <v>181932.99799999999</v>
      </c>
    </row>
    <row r="556" spans="1:6" ht="15" customHeight="1">
      <c r="A556" s="140">
        <v>436</v>
      </c>
      <c r="B556" s="218" t="s">
        <v>1010</v>
      </c>
      <c r="C556" s="6" t="s">
        <v>518</v>
      </c>
      <c r="D556" s="100">
        <v>187828.46</v>
      </c>
      <c r="E556" s="64">
        <f t="shared" si="139"/>
        <v>56348.537999999993</v>
      </c>
      <c r="F556" s="64">
        <f t="shared" si="140"/>
        <v>244176.99799999999</v>
      </c>
    </row>
    <row r="557" spans="1:6" ht="15" customHeight="1">
      <c r="A557" s="140">
        <v>437</v>
      </c>
      <c r="B557" s="218" t="s">
        <v>1011</v>
      </c>
      <c r="C557" s="6" t="s">
        <v>518</v>
      </c>
      <c r="D557" s="100">
        <v>240170.88</v>
      </c>
      <c r="E557" s="64">
        <f t="shared" si="139"/>
        <v>72051.263999999996</v>
      </c>
      <c r="F557" s="64">
        <f t="shared" si="140"/>
        <v>312222.14399999997</v>
      </c>
    </row>
    <row r="558" spans="1:6" ht="15" customHeight="1">
      <c r="A558" s="140">
        <v>438</v>
      </c>
      <c r="B558" s="218" t="s">
        <v>1012</v>
      </c>
      <c r="C558" s="6" t="s">
        <v>518</v>
      </c>
      <c r="D558" s="100">
        <v>355583.23</v>
      </c>
      <c r="E558" s="64">
        <f t="shared" si="139"/>
        <v>106674.969</v>
      </c>
      <c r="F558" s="64">
        <f t="shared" si="140"/>
        <v>462258.19899999996</v>
      </c>
    </row>
    <row r="559" spans="1:6" ht="15" customHeight="1">
      <c r="A559" s="140"/>
      <c r="B559" s="303" t="s">
        <v>793</v>
      </c>
      <c r="C559" s="6"/>
      <c r="D559" s="100"/>
      <c r="E559" s="64"/>
      <c r="F559" s="64"/>
    </row>
    <row r="560" spans="1:6" ht="15" customHeight="1">
      <c r="A560" s="140"/>
      <c r="B560" s="338" t="s">
        <v>1013</v>
      </c>
      <c r="C560" s="6"/>
      <c r="D560" s="100"/>
      <c r="E560" s="64"/>
      <c r="F560" s="64"/>
    </row>
    <row r="561" spans="1:6" ht="15" customHeight="1">
      <c r="A561" s="140">
        <v>439</v>
      </c>
      <c r="B561" s="218" t="s">
        <v>1014</v>
      </c>
      <c r="C561" s="6" t="s">
        <v>518</v>
      </c>
      <c r="D561" s="100">
        <v>94552.41</v>
      </c>
      <c r="E561" s="64">
        <f t="shared" si="139"/>
        <v>28365.723000000002</v>
      </c>
      <c r="F561" s="64">
        <f t="shared" si="140"/>
        <v>122918.133</v>
      </c>
    </row>
    <row r="562" spans="1:6" ht="15" customHeight="1">
      <c r="A562" s="140">
        <v>440</v>
      </c>
      <c r="B562" s="218" t="s">
        <v>586</v>
      </c>
      <c r="C562" s="6" t="s">
        <v>518</v>
      </c>
      <c r="D562" s="100">
        <v>111873.77</v>
      </c>
      <c r="E562" s="64">
        <f t="shared" si="139"/>
        <v>33562.131000000001</v>
      </c>
      <c r="F562" s="64">
        <f t="shared" si="140"/>
        <v>145435.90100000001</v>
      </c>
    </row>
    <row r="563" spans="1:6" ht="15" customHeight="1">
      <c r="A563" s="140">
        <v>441</v>
      </c>
      <c r="B563" s="218" t="s">
        <v>589</v>
      </c>
      <c r="C563" s="6" t="s">
        <v>518</v>
      </c>
      <c r="D563" s="100">
        <v>285284.17</v>
      </c>
      <c r="E563" s="64">
        <f t="shared" si="139"/>
        <v>85585.250999999989</v>
      </c>
      <c r="F563" s="64">
        <f t="shared" si="140"/>
        <v>370869.42099999997</v>
      </c>
    </row>
  </sheetData>
  <mergeCells count="24">
    <mergeCell ref="B301:E301"/>
    <mergeCell ref="B112:E112"/>
    <mergeCell ref="B505:C505"/>
    <mergeCell ref="B511:C511"/>
    <mergeCell ref="B482:F482"/>
    <mergeCell ref="B498:C498"/>
    <mergeCell ref="B491:F491"/>
    <mergeCell ref="B471:D471"/>
    <mergeCell ref="B553:E553"/>
    <mergeCell ref="B519:C519"/>
    <mergeCell ref="B527:C527"/>
    <mergeCell ref="B3:E3"/>
    <mergeCell ref="A329:F329"/>
    <mergeCell ref="B362:C362"/>
    <mergeCell ref="B369:C369"/>
    <mergeCell ref="B377:D377"/>
    <mergeCell ref="B315:E315"/>
    <mergeCell ref="B17:E17"/>
    <mergeCell ref="B23:E23"/>
    <mergeCell ref="B463:F463"/>
    <mergeCell ref="B81:E81"/>
    <mergeCell ref="B94:E94"/>
    <mergeCell ref="B407:D407"/>
    <mergeCell ref="B411:D411"/>
  </mergeCells>
  <phoneticPr fontId="0" type="noConversion"/>
  <pageMargins left="1.06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7"/>
  <sheetViews>
    <sheetView topLeftCell="A151" workbookViewId="0">
      <selection activeCell="I10" sqref="I10"/>
    </sheetView>
  </sheetViews>
  <sheetFormatPr defaultRowHeight="12.75"/>
  <cols>
    <col min="1" max="1" width="7.140625" customWidth="1"/>
    <col min="2" max="2" width="41.7109375" customWidth="1"/>
    <col min="3" max="3" width="9.140625" style="203"/>
    <col min="4" max="6" width="20.7109375" style="10" customWidth="1"/>
  </cols>
  <sheetData>
    <row r="2" spans="1:8" ht="12.75" customHeight="1">
      <c r="A2" s="468" t="s">
        <v>1019</v>
      </c>
      <c r="B2" s="469"/>
      <c r="C2" s="469"/>
      <c r="D2" s="469"/>
      <c r="E2" s="469"/>
      <c r="F2" s="470"/>
      <c r="G2" s="343"/>
    </row>
    <row r="3" spans="1:8" ht="12.75" customHeight="1">
      <c r="A3" s="471"/>
      <c r="B3" s="472"/>
      <c r="C3" s="472"/>
      <c r="D3" s="472"/>
      <c r="E3" s="472"/>
      <c r="F3" s="473"/>
      <c r="G3" s="343"/>
    </row>
    <row r="4" spans="1:8" ht="12.75" customHeight="1">
      <c r="A4" s="286"/>
      <c r="B4" s="342"/>
      <c r="C4" s="381"/>
      <c r="D4" s="342"/>
      <c r="E4" s="342"/>
      <c r="F4" s="372"/>
      <c r="G4" s="2"/>
    </row>
    <row r="5" spans="1:8" ht="15.75" customHeight="1">
      <c r="A5" s="371"/>
      <c r="B5" s="133" t="s">
        <v>568</v>
      </c>
      <c r="C5" s="382"/>
      <c r="D5" s="105"/>
      <c r="E5" s="105"/>
      <c r="F5" s="369"/>
    </row>
    <row r="6" spans="1:8" ht="15.75" customHeight="1">
      <c r="A6" s="286"/>
      <c r="B6" s="211" t="s">
        <v>445</v>
      </c>
      <c r="C6" s="383"/>
      <c r="D6" s="211"/>
      <c r="E6" s="211"/>
      <c r="F6" s="287"/>
    </row>
    <row r="7" spans="1:8" s="203" customFormat="1" ht="14.25">
      <c r="A7" s="196" t="s">
        <v>152</v>
      </c>
      <c r="B7" s="291" t="s">
        <v>482</v>
      </c>
      <c r="C7" s="196" t="s">
        <v>387</v>
      </c>
      <c r="D7" s="202" t="s">
        <v>151</v>
      </c>
      <c r="E7" s="198" t="s">
        <v>975</v>
      </c>
      <c r="F7" s="202" t="s">
        <v>386</v>
      </c>
    </row>
    <row r="8" spans="1:8" ht="14.25">
      <c r="A8" s="236">
        <v>1</v>
      </c>
      <c r="B8" s="218" t="s">
        <v>521</v>
      </c>
      <c r="C8" s="379" t="s">
        <v>154</v>
      </c>
      <c r="D8" s="237">
        <v>35.86</v>
      </c>
      <c r="E8" s="238">
        <f>D8</f>
        <v>35.86</v>
      </c>
      <c r="F8" s="239">
        <f>E8+D8</f>
        <v>71.72</v>
      </c>
      <c r="G8" s="142"/>
    </row>
    <row r="9" spans="1:8" ht="14.25">
      <c r="A9" s="112">
        <v>2</v>
      </c>
      <c r="B9" s="218" t="s">
        <v>265</v>
      </c>
      <c r="C9" s="379" t="s">
        <v>155</v>
      </c>
      <c r="D9" s="237">
        <v>40.96</v>
      </c>
      <c r="E9" s="238">
        <f>D9</f>
        <v>40.96</v>
      </c>
      <c r="F9" s="238">
        <f>E9+D9</f>
        <v>81.92</v>
      </c>
      <c r="G9" s="9"/>
    </row>
    <row r="10" spans="1:8" ht="14.25">
      <c r="A10" s="236">
        <v>3</v>
      </c>
      <c r="B10" s="218" t="s">
        <v>497</v>
      </c>
      <c r="C10" s="379" t="s">
        <v>154</v>
      </c>
      <c r="D10" s="237">
        <v>55.87</v>
      </c>
      <c r="E10" s="238">
        <f t="shared" ref="E10" si="0">D10</f>
        <v>55.87</v>
      </c>
      <c r="F10" s="238">
        <f t="shared" ref="F10" si="1">E10+D10</f>
        <v>111.74</v>
      </c>
      <c r="G10" s="134"/>
      <c r="H10" s="135"/>
    </row>
    <row r="11" spans="1:8" ht="14.25">
      <c r="A11" s="112">
        <v>4</v>
      </c>
      <c r="B11" s="221" t="s">
        <v>266</v>
      </c>
      <c r="C11" s="379" t="s">
        <v>155</v>
      </c>
      <c r="D11" s="237">
        <v>90.73</v>
      </c>
      <c r="E11" s="238">
        <f t="shared" ref="E11:E33" si="2">D11</f>
        <v>90.73</v>
      </c>
      <c r="F11" s="238">
        <f t="shared" ref="F11:F43" si="3">E11+D11</f>
        <v>181.46</v>
      </c>
      <c r="G11" s="134"/>
      <c r="H11" s="135"/>
    </row>
    <row r="12" spans="1:8" ht="14.25">
      <c r="A12" s="236">
        <v>5</v>
      </c>
      <c r="B12" s="221" t="s">
        <v>499</v>
      </c>
      <c r="C12" s="379" t="s">
        <v>154</v>
      </c>
      <c r="D12" s="237">
        <v>139.32</v>
      </c>
      <c r="E12" s="238">
        <f t="shared" ref="E12" si="4">D12</f>
        <v>139.32</v>
      </c>
      <c r="F12" s="238">
        <f t="shared" ref="F12" si="5">E12+D12</f>
        <v>278.64</v>
      </c>
      <c r="G12" s="134"/>
      <c r="H12" s="135"/>
    </row>
    <row r="13" spans="1:8" ht="14.25">
      <c r="A13" s="112">
        <v>6</v>
      </c>
      <c r="B13" s="221" t="s">
        <v>267</v>
      </c>
      <c r="C13" s="379" t="s">
        <v>155</v>
      </c>
      <c r="D13" s="237">
        <v>221.73</v>
      </c>
      <c r="E13" s="238">
        <f t="shared" si="2"/>
        <v>221.73</v>
      </c>
      <c r="F13" s="238">
        <f t="shared" si="3"/>
        <v>443.46</v>
      </c>
      <c r="G13" s="9"/>
    </row>
    <row r="14" spans="1:8" ht="14.25">
      <c r="A14" s="236">
        <v>7</v>
      </c>
      <c r="B14" s="221" t="s">
        <v>498</v>
      </c>
      <c r="C14" s="379" t="s">
        <v>154</v>
      </c>
      <c r="D14" s="237">
        <v>313.69</v>
      </c>
      <c r="E14" s="238">
        <f t="shared" ref="E14" si="6">D14</f>
        <v>313.69</v>
      </c>
      <c r="F14" s="238">
        <f t="shared" ref="F14" si="7">E14+D14</f>
        <v>627.38</v>
      </c>
      <c r="G14" s="9"/>
    </row>
    <row r="15" spans="1:8" ht="14.25">
      <c r="A15" s="112">
        <v>8</v>
      </c>
      <c r="B15" s="221" t="s">
        <v>268</v>
      </c>
      <c r="C15" s="379" t="s">
        <v>155</v>
      </c>
      <c r="D15" s="237">
        <v>449.03</v>
      </c>
      <c r="E15" s="238">
        <f t="shared" si="2"/>
        <v>449.03</v>
      </c>
      <c r="F15" s="238">
        <f t="shared" si="3"/>
        <v>898.06</v>
      </c>
      <c r="G15" s="9"/>
    </row>
    <row r="16" spans="1:8" ht="14.25">
      <c r="A16" s="236">
        <v>9</v>
      </c>
      <c r="B16" s="221" t="s">
        <v>269</v>
      </c>
      <c r="C16" s="379" t="s">
        <v>155</v>
      </c>
      <c r="D16" s="237">
        <v>667.36</v>
      </c>
      <c r="E16" s="238">
        <f>0.8*D16</f>
        <v>533.88800000000003</v>
      </c>
      <c r="F16" s="238">
        <f t="shared" si="3"/>
        <v>1201.248</v>
      </c>
      <c r="G16" s="9"/>
    </row>
    <row r="17" spans="1:7">
      <c r="A17" s="112">
        <v>10</v>
      </c>
      <c r="B17" s="221" t="s">
        <v>500</v>
      </c>
      <c r="C17" s="379" t="s">
        <v>28</v>
      </c>
      <c r="D17" s="237">
        <v>1392.24</v>
      </c>
      <c r="E17" s="238">
        <f>D17*0.5</f>
        <v>696.12</v>
      </c>
      <c r="F17" s="238">
        <f t="shared" ref="F17" si="8">E17+D17</f>
        <v>2088.36</v>
      </c>
      <c r="G17" s="9"/>
    </row>
    <row r="18" spans="1:7">
      <c r="A18" s="236">
        <v>11</v>
      </c>
      <c r="B18" s="221" t="s">
        <v>270</v>
      </c>
      <c r="C18" s="379" t="s">
        <v>28</v>
      </c>
      <c r="D18" s="237">
        <v>2745.7</v>
      </c>
      <c r="E18" s="238">
        <f t="shared" ref="E18:E25" si="9">D18/2</f>
        <v>1372.85</v>
      </c>
      <c r="F18" s="238">
        <f t="shared" si="3"/>
        <v>4118.5499999999993</v>
      </c>
      <c r="G18" s="9"/>
    </row>
    <row r="19" spans="1:7" ht="14.25">
      <c r="A19" s="112">
        <v>12</v>
      </c>
      <c r="B19" s="221" t="s">
        <v>271</v>
      </c>
      <c r="C19" s="379" t="s">
        <v>155</v>
      </c>
      <c r="D19" s="237">
        <v>3382.61</v>
      </c>
      <c r="E19" s="238">
        <f t="shared" si="9"/>
        <v>1691.3050000000001</v>
      </c>
      <c r="F19" s="238">
        <f t="shared" si="3"/>
        <v>5073.915</v>
      </c>
      <c r="G19" s="9"/>
    </row>
    <row r="20" spans="1:7" ht="14.25">
      <c r="A20" s="236">
        <v>13</v>
      </c>
      <c r="B20" s="221" t="s">
        <v>272</v>
      </c>
      <c r="C20" s="379" t="s">
        <v>155</v>
      </c>
      <c r="D20" s="237">
        <v>4243.4399999999996</v>
      </c>
      <c r="E20" s="238">
        <f t="shared" si="9"/>
        <v>2121.7199999999998</v>
      </c>
      <c r="F20" s="238">
        <f t="shared" si="3"/>
        <v>6365.16</v>
      </c>
      <c r="G20" s="9"/>
    </row>
    <row r="21" spans="1:7" ht="14.25">
      <c r="A21" s="112">
        <v>14</v>
      </c>
      <c r="B21" s="221" t="s">
        <v>273</v>
      </c>
      <c r="C21" s="379" t="s">
        <v>155</v>
      </c>
      <c r="D21" s="237">
        <v>5370.57</v>
      </c>
      <c r="E21" s="238">
        <f t="shared" si="9"/>
        <v>2685.2849999999999</v>
      </c>
      <c r="F21" s="238">
        <f t="shared" si="3"/>
        <v>8055.8549999999996</v>
      </c>
      <c r="G21" s="9"/>
    </row>
    <row r="22" spans="1:7" ht="14.25">
      <c r="A22" s="236">
        <v>15</v>
      </c>
      <c r="B22" s="221" t="s">
        <v>501</v>
      </c>
      <c r="C22" s="379" t="s">
        <v>154</v>
      </c>
      <c r="D22" s="237">
        <v>8626.49</v>
      </c>
      <c r="E22" s="238">
        <f t="shared" ref="E22:E24" si="10">D22/2</f>
        <v>4313.2449999999999</v>
      </c>
      <c r="F22" s="238">
        <f t="shared" ref="F22:F24" si="11">E22+D22</f>
        <v>12939.735000000001</v>
      </c>
      <c r="G22" s="9"/>
    </row>
    <row r="23" spans="1:7" ht="14.25">
      <c r="A23" s="112">
        <v>16</v>
      </c>
      <c r="B23" s="221" t="s">
        <v>502</v>
      </c>
      <c r="C23" s="379" t="s">
        <v>154</v>
      </c>
      <c r="D23" s="237">
        <v>11280.04</v>
      </c>
      <c r="E23" s="238">
        <f t="shared" si="10"/>
        <v>5640.02</v>
      </c>
      <c r="F23" s="238">
        <f t="shared" si="11"/>
        <v>16920.060000000001</v>
      </c>
      <c r="G23" s="9"/>
    </row>
    <row r="24" spans="1:7" ht="14.25">
      <c r="A24" s="236">
        <v>17</v>
      </c>
      <c r="B24" s="221" t="s">
        <v>503</v>
      </c>
      <c r="C24" s="379" t="s">
        <v>154</v>
      </c>
      <c r="D24" s="237">
        <v>13931.04</v>
      </c>
      <c r="E24" s="238">
        <f t="shared" si="10"/>
        <v>6965.52</v>
      </c>
      <c r="F24" s="238">
        <f t="shared" si="11"/>
        <v>20896.560000000001</v>
      </c>
      <c r="G24" s="9"/>
    </row>
    <row r="25" spans="1:7" ht="14.25">
      <c r="A25" s="112">
        <v>18</v>
      </c>
      <c r="B25" s="221" t="s">
        <v>274</v>
      </c>
      <c r="C25" s="379" t="s">
        <v>155</v>
      </c>
      <c r="D25" s="237">
        <v>22288.55</v>
      </c>
      <c r="E25" s="238">
        <f t="shared" si="9"/>
        <v>11144.275</v>
      </c>
      <c r="F25" s="238">
        <f t="shared" si="3"/>
        <v>33432.824999999997</v>
      </c>
      <c r="G25" s="9"/>
    </row>
    <row r="26" spans="1:7" ht="14.25">
      <c r="A26" s="236">
        <v>19</v>
      </c>
      <c r="B26" s="218" t="s">
        <v>275</v>
      </c>
      <c r="C26" s="379" t="s">
        <v>155</v>
      </c>
      <c r="D26" s="237">
        <v>37.21</v>
      </c>
      <c r="E26" s="238">
        <f t="shared" si="2"/>
        <v>37.21</v>
      </c>
      <c r="F26" s="238">
        <f t="shared" si="3"/>
        <v>74.42</v>
      </c>
      <c r="G26" s="9"/>
    </row>
    <row r="27" spans="1:7" ht="14.25">
      <c r="A27" s="112">
        <v>20</v>
      </c>
      <c r="B27" s="218" t="s">
        <v>276</v>
      </c>
      <c r="C27" s="379" t="s">
        <v>155</v>
      </c>
      <c r="D27" s="237">
        <v>52.59</v>
      </c>
      <c r="E27" s="238">
        <f t="shared" si="2"/>
        <v>52.59</v>
      </c>
      <c r="F27" s="238">
        <f t="shared" si="3"/>
        <v>105.18</v>
      </c>
      <c r="G27" s="9"/>
    </row>
    <row r="28" spans="1:7" ht="14.25">
      <c r="A28" s="236">
        <v>21</v>
      </c>
      <c r="B28" s="218" t="s">
        <v>277</v>
      </c>
      <c r="C28" s="379" t="s">
        <v>155</v>
      </c>
      <c r="D28" s="237">
        <v>83.65</v>
      </c>
      <c r="E28" s="238">
        <f t="shared" si="2"/>
        <v>83.65</v>
      </c>
      <c r="F28" s="238">
        <f t="shared" si="3"/>
        <v>167.3</v>
      </c>
      <c r="G28" s="9"/>
    </row>
    <row r="29" spans="1:7" ht="14.25">
      <c r="A29" s="112">
        <v>22</v>
      </c>
      <c r="B29" s="221" t="s">
        <v>278</v>
      </c>
      <c r="C29" s="379" t="s">
        <v>155</v>
      </c>
      <c r="D29" s="237">
        <v>132.27000000000001</v>
      </c>
      <c r="E29" s="238">
        <f t="shared" si="2"/>
        <v>132.27000000000001</v>
      </c>
      <c r="F29" s="238">
        <f t="shared" si="3"/>
        <v>264.54000000000002</v>
      </c>
      <c r="G29" s="9"/>
    </row>
    <row r="30" spans="1:7" ht="14.25">
      <c r="A30" s="236">
        <v>23</v>
      </c>
      <c r="B30" s="221" t="s">
        <v>279</v>
      </c>
      <c r="C30" s="379" t="s">
        <v>155</v>
      </c>
      <c r="D30" s="237">
        <v>204.84</v>
      </c>
      <c r="E30" s="238">
        <f t="shared" si="2"/>
        <v>204.84</v>
      </c>
      <c r="F30" s="238">
        <f t="shared" si="3"/>
        <v>409.68</v>
      </c>
      <c r="G30" s="9"/>
    </row>
    <row r="31" spans="1:7" ht="14.25">
      <c r="A31" s="112">
        <v>24</v>
      </c>
      <c r="B31" s="221" t="s">
        <v>280</v>
      </c>
      <c r="C31" s="379" t="s">
        <v>155</v>
      </c>
      <c r="D31" s="237">
        <v>322.91000000000003</v>
      </c>
      <c r="E31" s="238">
        <f t="shared" si="2"/>
        <v>322.91000000000003</v>
      </c>
      <c r="F31" s="238">
        <f t="shared" si="3"/>
        <v>645.82000000000005</v>
      </c>
      <c r="G31" s="9"/>
    </row>
    <row r="32" spans="1:7" ht="14.25">
      <c r="A32" s="236">
        <v>25</v>
      </c>
      <c r="B32" s="221" t="s">
        <v>281</v>
      </c>
      <c r="C32" s="379" t="s">
        <v>155</v>
      </c>
      <c r="D32" s="237">
        <v>452.09</v>
      </c>
      <c r="E32" s="238">
        <f t="shared" si="2"/>
        <v>452.09</v>
      </c>
      <c r="F32" s="238">
        <f t="shared" si="3"/>
        <v>904.18</v>
      </c>
      <c r="G32" s="9"/>
    </row>
    <row r="33" spans="1:7" ht="14.25">
      <c r="A33" s="112">
        <v>26</v>
      </c>
      <c r="B33" s="221" t="s">
        <v>282</v>
      </c>
      <c r="C33" s="379" t="s">
        <v>155</v>
      </c>
      <c r="D33" s="237">
        <v>652.01</v>
      </c>
      <c r="E33" s="238">
        <f t="shared" si="2"/>
        <v>652.01</v>
      </c>
      <c r="F33" s="238">
        <f t="shared" si="3"/>
        <v>1304.02</v>
      </c>
      <c r="G33" s="9"/>
    </row>
    <row r="34" spans="1:7" ht="14.25">
      <c r="A34" s="236">
        <v>27</v>
      </c>
      <c r="B34" s="221" t="s">
        <v>283</v>
      </c>
      <c r="C34" s="379" t="s">
        <v>155</v>
      </c>
      <c r="D34" s="237">
        <v>965.69</v>
      </c>
      <c r="E34" s="238">
        <f>0.8*D34</f>
        <v>772.55200000000013</v>
      </c>
      <c r="F34" s="238">
        <f t="shared" si="3"/>
        <v>1738.2420000000002</v>
      </c>
      <c r="G34" s="2"/>
    </row>
    <row r="35" spans="1:7" ht="14.25">
      <c r="A35" s="112">
        <v>28</v>
      </c>
      <c r="B35" s="221" t="s">
        <v>284</v>
      </c>
      <c r="C35" s="379" t="s">
        <v>154</v>
      </c>
      <c r="D35" s="237">
        <v>2052.21</v>
      </c>
      <c r="E35" s="238">
        <f>D35*0.5</f>
        <v>1026.105</v>
      </c>
      <c r="F35" s="238">
        <f t="shared" si="3"/>
        <v>3078.3150000000001</v>
      </c>
      <c r="G35" s="9"/>
    </row>
    <row r="36" spans="1:7" ht="14.25">
      <c r="A36" s="236">
        <v>29</v>
      </c>
      <c r="B36" s="221" t="s">
        <v>285</v>
      </c>
      <c r="C36" s="379" t="s">
        <v>154</v>
      </c>
      <c r="D36" s="237">
        <v>4059.53</v>
      </c>
      <c r="E36" s="238">
        <f>D36/2</f>
        <v>2029.7650000000001</v>
      </c>
      <c r="F36" s="238">
        <f t="shared" si="3"/>
        <v>6089.2950000000001</v>
      </c>
      <c r="G36" s="9"/>
    </row>
    <row r="37" spans="1:7" ht="14.25">
      <c r="A37" s="112">
        <v>30</v>
      </c>
      <c r="B37" s="221" t="s">
        <v>522</v>
      </c>
      <c r="C37" s="379" t="s">
        <v>154</v>
      </c>
      <c r="D37" s="237">
        <v>4991.07</v>
      </c>
      <c r="E37" s="238">
        <f>D37/2</f>
        <v>2495.5349999999999</v>
      </c>
      <c r="F37" s="238">
        <f t="shared" ref="F37" si="12">E37+D37</f>
        <v>7486.6049999999996</v>
      </c>
      <c r="G37" s="9"/>
    </row>
    <row r="38" spans="1:7" ht="14.25">
      <c r="A38" s="236">
        <v>31</v>
      </c>
      <c r="B38" s="221" t="s">
        <v>523</v>
      </c>
      <c r="C38" s="379" t="s">
        <v>154</v>
      </c>
      <c r="D38" s="237">
        <v>6250.12</v>
      </c>
      <c r="E38" s="238">
        <f t="shared" ref="E38:E42" si="13">D38/2</f>
        <v>3125.06</v>
      </c>
      <c r="F38" s="238">
        <f t="shared" ref="F38:F42" si="14">E38+D38</f>
        <v>9375.18</v>
      </c>
      <c r="G38" s="9"/>
    </row>
    <row r="39" spans="1:7" ht="14.25">
      <c r="A39" s="112">
        <v>32</v>
      </c>
      <c r="B39" s="221" t="s">
        <v>286</v>
      </c>
      <c r="C39" s="379" t="s">
        <v>154</v>
      </c>
      <c r="D39" s="237">
        <v>7948.39</v>
      </c>
      <c r="E39" s="238">
        <f t="shared" si="13"/>
        <v>3974.1950000000002</v>
      </c>
      <c r="F39" s="238">
        <f t="shared" si="14"/>
        <v>11922.585000000001</v>
      </c>
      <c r="G39" s="9"/>
    </row>
    <row r="40" spans="1:7" ht="14.25">
      <c r="A40" s="236">
        <v>33</v>
      </c>
      <c r="B40" s="221" t="s">
        <v>524</v>
      </c>
      <c r="C40" s="379" t="s">
        <v>154</v>
      </c>
      <c r="D40" s="237">
        <v>12794.29</v>
      </c>
      <c r="E40" s="238">
        <f t="shared" si="13"/>
        <v>6397.1450000000004</v>
      </c>
      <c r="F40" s="238">
        <f t="shared" si="14"/>
        <v>19191.435000000001</v>
      </c>
      <c r="G40" s="9"/>
    </row>
    <row r="41" spans="1:7" ht="14.25">
      <c r="A41" s="112">
        <v>34</v>
      </c>
      <c r="B41" s="221" t="s">
        <v>525</v>
      </c>
      <c r="C41" s="379" t="s">
        <v>154</v>
      </c>
      <c r="D41" s="237">
        <v>16656.27</v>
      </c>
      <c r="E41" s="238">
        <f t="shared" si="13"/>
        <v>8328.1350000000002</v>
      </c>
      <c r="F41" s="238">
        <f t="shared" si="14"/>
        <v>24984.404999999999</v>
      </c>
      <c r="G41" s="9"/>
    </row>
    <row r="42" spans="1:7" ht="14.25">
      <c r="A42" s="236">
        <v>35</v>
      </c>
      <c r="B42" s="221" t="s">
        <v>526</v>
      </c>
      <c r="C42" s="379" t="s">
        <v>154</v>
      </c>
      <c r="D42" s="237">
        <v>20536.52</v>
      </c>
      <c r="E42" s="238">
        <f t="shared" si="13"/>
        <v>10268.26</v>
      </c>
      <c r="F42" s="238">
        <f t="shared" si="14"/>
        <v>30804.78</v>
      </c>
      <c r="G42" s="9"/>
    </row>
    <row r="43" spans="1:7" ht="14.25">
      <c r="A43" s="112">
        <v>36</v>
      </c>
      <c r="B43" s="221" t="s">
        <v>527</v>
      </c>
      <c r="C43" s="379" t="s">
        <v>154</v>
      </c>
      <c r="D43" s="237">
        <v>32575.15</v>
      </c>
      <c r="E43" s="238">
        <f t="shared" ref="E43" si="15">D43/2</f>
        <v>16287.575000000001</v>
      </c>
      <c r="F43" s="238">
        <f t="shared" si="3"/>
        <v>48862.725000000006</v>
      </c>
      <c r="G43" s="9"/>
    </row>
    <row r="44" spans="1:7" s="2" customFormat="1" ht="15.75">
      <c r="A44" s="172"/>
      <c r="B44" s="189"/>
      <c r="C44" s="384"/>
      <c r="D44" s="190"/>
      <c r="E44" s="190"/>
      <c r="F44" s="190"/>
      <c r="G44" s="191"/>
    </row>
    <row r="45" spans="1:7">
      <c r="A45" s="281"/>
      <c r="B45" s="344" t="s">
        <v>447</v>
      </c>
      <c r="C45" s="385"/>
      <c r="D45" s="284"/>
      <c r="E45" s="284"/>
      <c r="F45" s="345"/>
    </row>
    <row r="46" spans="1:7" ht="56.25" customHeight="1">
      <c r="A46" s="286"/>
      <c r="B46" s="461" t="s">
        <v>446</v>
      </c>
      <c r="C46" s="462"/>
      <c r="D46" s="462"/>
      <c r="E46" s="462"/>
      <c r="F46" s="463"/>
    </row>
    <row r="47" spans="1:7" s="203" customFormat="1" ht="14.25">
      <c r="A47" s="196" t="s">
        <v>152</v>
      </c>
      <c r="B47" s="291" t="s">
        <v>482</v>
      </c>
      <c r="C47" s="196" t="s">
        <v>387</v>
      </c>
      <c r="D47" s="202" t="s">
        <v>151</v>
      </c>
      <c r="E47" s="198" t="s">
        <v>975</v>
      </c>
      <c r="F47" s="202" t="s">
        <v>386</v>
      </c>
    </row>
    <row r="48" spans="1:7">
      <c r="A48" s="240">
        <v>37</v>
      </c>
      <c r="B48" s="11" t="s">
        <v>529</v>
      </c>
      <c r="C48" s="46" t="s">
        <v>31</v>
      </c>
      <c r="D48" s="98">
        <v>465.92</v>
      </c>
      <c r="E48" s="69">
        <f t="shared" ref="E48:E50" si="16">D48</f>
        <v>465.92</v>
      </c>
      <c r="F48" s="70">
        <f t="shared" ref="F48:F50" si="17">D48+E48</f>
        <v>931.84</v>
      </c>
      <c r="G48" s="201"/>
    </row>
    <row r="49" spans="1:8">
      <c r="A49" s="240">
        <v>38</v>
      </c>
      <c r="B49" s="11" t="s">
        <v>528</v>
      </c>
      <c r="C49" s="46" t="s">
        <v>31</v>
      </c>
      <c r="D49" s="98">
        <v>604.99</v>
      </c>
      <c r="E49" s="69">
        <f t="shared" si="16"/>
        <v>604.99</v>
      </c>
      <c r="F49" s="70">
        <f t="shared" si="17"/>
        <v>1209.98</v>
      </c>
    </row>
    <row r="50" spans="1:8">
      <c r="A50" s="240">
        <v>39</v>
      </c>
      <c r="B50" s="11" t="s">
        <v>530</v>
      </c>
      <c r="C50" s="46" t="s">
        <v>31</v>
      </c>
      <c r="D50" s="98">
        <v>604.99</v>
      </c>
      <c r="E50" s="69">
        <f t="shared" si="16"/>
        <v>604.99</v>
      </c>
      <c r="F50" s="70">
        <f t="shared" si="17"/>
        <v>1209.98</v>
      </c>
    </row>
    <row r="51" spans="1:8">
      <c r="A51" s="240">
        <v>40</v>
      </c>
      <c r="B51" s="11" t="s">
        <v>35</v>
      </c>
      <c r="C51" s="46" t="s">
        <v>31</v>
      </c>
      <c r="D51" s="98">
        <v>857.66</v>
      </c>
      <c r="E51" s="69">
        <f t="shared" ref="E51:E81" si="18">D51</f>
        <v>857.66</v>
      </c>
      <c r="F51" s="70">
        <f t="shared" ref="F51:F82" si="19">D51+E51</f>
        <v>1715.32</v>
      </c>
      <c r="G51" s="10"/>
      <c r="H51" s="10"/>
    </row>
    <row r="52" spans="1:8">
      <c r="A52" s="240">
        <v>41</v>
      </c>
      <c r="B52" s="27" t="s">
        <v>97</v>
      </c>
      <c r="C52" s="46" t="s">
        <v>31</v>
      </c>
      <c r="D52" s="98">
        <v>857.66</v>
      </c>
      <c r="E52" s="69">
        <f t="shared" si="18"/>
        <v>857.66</v>
      </c>
      <c r="F52" s="70">
        <f t="shared" si="19"/>
        <v>1715.32</v>
      </c>
      <c r="G52" s="10"/>
      <c r="H52" s="10"/>
    </row>
    <row r="53" spans="1:8" ht="14.25" customHeight="1">
      <c r="A53" s="240">
        <v>42</v>
      </c>
      <c r="B53" s="11" t="s">
        <v>36</v>
      </c>
      <c r="C53" s="46" t="s">
        <v>31</v>
      </c>
      <c r="D53" s="98">
        <v>857.66</v>
      </c>
      <c r="E53" s="69">
        <f t="shared" si="18"/>
        <v>857.66</v>
      </c>
      <c r="F53" s="70">
        <f t="shared" si="19"/>
        <v>1715.32</v>
      </c>
      <c r="G53" s="10"/>
    </row>
    <row r="54" spans="1:8" ht="14.25" customHeight="1">
      <c r="A54" s="240">
        <v>43</v>
      </c>
      <c r="B54" s="11" t="s">
        <v>413</v>
      </c>
      <c r="C54" s="46" t="s">
        <v>31</v>
      </c>
      <c r="D54" s="98">
        <v>1557.69</v>
      </c>
      <c r="E54" s="69">
        <f t="shared" si="18"/>
        <v>1557.69</v>
      </c>
      <c r="F54" s="70">
        <f t="shared" si="19"/>
        <v>3115.38</v>
      </c>
      <c r="G54" s="10"/>
    </row>
    <row r="55" spans="1:8" ht="14.25" customHeight="1">
      <c r="A55" s="240">
        <v>44</v>
      </c>
      <c r="B55" s="11" t="s">
        <v>414</v>
      </c>
      <c r="C55" s="46" t="s">
        <v>31</v>
      </c>
      <c r="D55" s="98">
        <v>1557.69</v>
      </c>
      <c r="E55" s="69">
        <f t="shared" si="18"/>
        <v>1557.69</v>
      </c>
      <c r="F55" s="70">
        <f t="shared" ref="F55:F60" si="20">D55+E55</f>
        <v>3115.38</v>
      </c>
      <c r="G55" s="10"/>
    </row>
    <row r="56" spans="1:8">
      <c r="A56" s="240">
        <v>45</v>
      </c>
      <c r="B56" s="11" t="s">
        <v>37</v>
      </c>
      <c r="C56" s="46" t="s">
        <v>31</v>
      </c>
      <c r="D56" s="98">
        <v>1557.69</v>
      </c>
      <c r="E56" s="69">
        <f t="shared" si="18"/>
        <v>1557.69</v>
      </c>
      <c r="F56" s="70">
        <f t="shared" si="20"/>
        <v>3115.38</v>
      </c>
      <c r="G56" s="10"/>
    </row>
    <row r="57" spans="1:8">
      <c r="A57" s="240">
        <v>46</v>
      </c>
      <c r="B57" s="27" t="s">
        <v>98</v>
      </c>
      <c r="C57" s="46" t="s">
        <v>31</v>
      </c>
      <c r="D57" s="98">
        <v>1971.31</v>
      </c>
      <c r="E57" s="69">
        <f t="shared" si="18"/>
        <v>1971.31</v>
      </c>
      <c r="F57" s="70">
        <f t="shared" si="20"/>
        <v>3942.62</v>
      </c>
      <c r="G57" s="10"/>
    </row>
    <row r="58" spans="1:8">
      <c r="A58" s="240">
        <v>47</v>
      </c>
      <c r="B58" s="11" t="s">
        <v>38</v>
      </c>
      <c r="C58" s="46" t="s">
        <v>31</v>
      </c>
      <c r="D58" s="98">
        <v>2058.38</v>
      </c>
      <c r="E58" s="69">
        <f t="shared" si="18"/>
        <v>2058.38</v>
      </c>
      <c r="F58" s="70">
        <f t="shared" si="20"/>
        <v>4116.76</v>
      </c>
      <c r="G58" s="10"/>
    </row>
    <row r="59" spans="1:8">
      <c r="A59" s="240">
        <v>48</v>
      </c>
      <c r="B59" s="27" t="s">
        <v>99</v>
      </c>
      <c r="C59" s="46" t="s">
        <v>31</v>
      </c>
      <c r="D59" s="98">
        <v>2058.38</v>
      </c>
      <c r="E59" s="69">
        <f t="shared" si="18"/>
        <v>2058.38</v>
      </c>
      <c r="F59" s="70">
        <f t="shared" si="20"/>
        <v>4116.76</v>
      </c>
      <c r="G59" s="10"/>
    </row>
    <row r="60" spans="1:8" ht="12.75" customHeight="1">
      <c r="A60" s="240">
        <v>49</v>
      </c>
      <c r="B60" s="11" t="s">
        <v>39</v>
      </c>
      <c r="C60" s="46" t="s">
        <v>31</v>
      </c>
      <c r="D60" s="98">
        <v>4318.0200000000004</v>
      </c>
      <c r="E60" s="69">
        <f t="shared" ref="E60" si="21">0.5*D60</f>
        <v>2159.0100000000002</v>
      </c>
      <c r="F60" s="70">
        <f t="shared" si="20"/>
        <v>6477.0300000000007</v>
      </c>
      <c r="G60" s="10"/>
    </row>
    <row r="61" spans="1:8">
      <c r="A61" s="240">
        <v>50</v>
      </c>
      <c r="B61" s="18" t="s">
        <v>100</v>
      </c>
      <c r="C61" s="46" t="s">
        <v>31</v>
      </c>
      <c r="D61" s="98">
        <v>192.39</v>
      </c>
      <c r="E61" s="69">
        <f t="shared" si="18"/>
        <v>192.39</v>
      </c>
      <c r="F61" s="70">
        <f t="shared" si="19"/>
        <v>384.78</v>
      </c>
      <c r="G61" s="10"/>
    </row>
    <row r="62" spans="1:8">
      <c r="A62" s="240">
        <v>51</v>
      </c>
      <c r="B62" s="18" t="s">
        <v>101</v>
      </c>
      <c r="C62" s="46" t="s">
        <v>31</v>
      </c>
      <c r="D62" s="98">
        <v>229.48</v>
      </c>
      <c r="E62" s="69">
        <f t="shared" si="18"/>
        <v>229.48</v>
      </c>
      <c r="F62" s="70">
        <f t="shared" si="19"/>
        <v>458.96</v>
      </c>
      <c r="G62" s="10"/>
    </row>
    <row r="63" spans="1:8" ht="14.25" customHeight="1">
      <c r="A63" s="240">
        <v>52</v>
      </c>
      <c r="B63" s="18" t="s">
        <v>102</v>
      </c>
      <c r="C63" s="46" t="s">
        <v>31</v>
      </c>
      <c r="D63" s="98">
        <v>296.7</v>
      </c>
      <c r="E63" s="69">
        <f t="shared" si="18"/>
        <v>296.7</v>
      </c>
      <c r="F63" s="70">
        <f t="shared" si="19"/>
        <v>593.4</v>
      </c>
      <c r="G63" s="10"/>
    </row>
    <row r="64" spans="1:8" ht="13.5" customHeight="1">
      <c r="A64" s="240">
        <v>53</v>
      </c>
      <c r="B64" s="18" t="s">
        <v>103</v>
      </c>
      <c r="C64" s="46" t="s">
        <v>31</v>
      </c>
      <c r="D64" s="98">
        <v>479.82</v>
      </c>
      <c r="E64" s="69">
        <f t="shared" si="18"/>
        <v>479.82</v>
      </c>
      <c r="F64" s="70">
        <f t="shared" si="19"/>
        <v>959.64</v>
      </c>
      <c r="G64" s="10"/>
    </row>
    <row r="65" spans="1:7">
      <c r="A65" s="240">
        <v>54</v>
      </c>
      <c r="B65" s="18" t="s">
        <v>104</v>
      </c>
      <c r="C65" s="46" t="s">
        <v>31</v>
      </c>
      <c r="D65" s="98">
        <v>653.66999999999996</v>
      </c>
      <c r="E65" s="69">
        <f t="shared" si="18"/>
        <v>653.66999999999996</v>
      </c>
      <c r="F65" s="70">
        <f t="shared" si="19"/>
        <v>1307.3399999999999</v>
      </c>
      <c r="G65" s="10"/>
    </row>
    <row r="66" spans="1:7">
      <c r="A66" s="240">
        <v>55</v>
      </c>
      <c r="B66" s="18" t="s">
        <v>105</v>
      </c>
      <c r="C66" s="46" t="s">
        <v>31</v>
      </c>
      <c r="D66" s="98">
        <v>904.03</v>
      </c>
      <c r="E66" s="69">
        <f t="shared" si="18"/>
        <v>904.03</v>
      </c>
      <c r="F66" s="70">
        <f t="shared" si="19"/>
        <v>1808.06</v>
      </c>
      <c r="G66" s="10"/>
    </row>
    <row r="67" spans="1:7">
      <c r="A67" s="240">
        <v>56</v>
      </c>
      <c r="B67" s="18" t="s">
        <v>106</v>
      </c>
      <c r="C67" s="46" t="s">
        <v>31</v>
      </c>
      <c r="D67" s="98">
        <v>1708.35</v>
      </c>
      <c r="E67" s="69">
        <f>0.5*D67</f>
        <v>854.17499999999995</v>
      </c>
      <c r="F67" s="70">
        <f t="shared" si="19"/>
        <v>2562.5249999999996</v>
      </c>
      <c r="G67" s="10"/>
    </row>
    <row r="68" spans="1:7">
      <c r="A68" s="240">
        <v>57</v>
      </c>
      <c r="B68" s="18" t="s">
        <v>107</v>
      </c>
      <c r="C68" s="46" t="s">
        <v>31</v>
      </c>
      <c r="D68" s="98">
        <v>2095.46</v>
      </c>
      <c r="E68" s="69">
        <f>0.5*D68</f>
        <v>1047.73</v>
      </c>
      <c r="F68" s="70">
        <f t="shared" ref="F68:F75" si="22">D68+E68</f>
        <v>3143.19</v>
      </c>
      <c r="G68" s="10"/>
    </row>
    <row r="69" spans="1:7">
      <c r="A69" s="240">
        <v>58</v>
      </c>
      <c r="B69" s="18" t="s">
        <v>108</v>
      </c>
      <c r="C69" s="46" t="s">
        <v>31</v>
      </c>
      <c r="D69" s="98">
        <v>4517.75</v>
      </c>
      <c r="E69" s="69">
        <f t="shared" ref="E69:E74" si="23">0.5*D69</f>
        <v>2258.875</v>
      </c>
      <c r="F69" s="70">
        <f t="shared" si="22"/>
        <v>6776.625</v>
      </c>
      <c r="G69" s="10"/>
    </row>
    <row r="70" spans="1:7">
      <c r="A70" s="240">
        <v>59</v>
      </c>
      <c r="B70" s="18" t="s">
        <v>109</v>
      </c>
      <c r="C70" s="46" t="s">
        <v>31</v>
      </c>
      <c r="D70" s="98">
        <v>1460.33</v>
      </c>
      <c r="E70" s="69">
        <f t="shared" si="18"/>
        <v>1460.33</v>
      </c>
      <c r="F70" s="70">
        <f t="shared" si="22"/>
        <v>2920.66</v>
      </c>
      <c r="G70" s="10"/>
    </row>
    <row r="71" spans="1:7">
      <c r="A71" s="240">
        <v>60</v>
      </c>
      <c r="B71" s="18" t="s">
        <v>110</v>
      </c>
      <c r="C71" s="46" t="s">
        <v>31</v>
      </c>
      <c r="D71" s="98">
        <v>1460.33</v>
      </c>
      <c r="E71" s="69">
        <f t="shared" si="18"/>
        <v>1460.33</v>
      </c>
      <c r="F71" s="70">
        <f t="shared" si="22"/>
        <v>2920.66</v>
      </c>
      <c r="G71" s="10"/>
    </row>
    <row r="72" spans="1:7">
      <c r="A72" s="240">
        <v>61</v>
      </c>
      <c r="B72" s="18" t="s">
        <v>111</v>
      </c>
      <c r="C72" s="46" t="s">
        <v>31</v>
      </c>
      <c r="D72" s="98">
        <v>1557.69</v>
      </c>
      <c r="E72" s="69">
        <f t="shared" si="18"/>
        <v>1557.69</v>
      </c>
      <c r="F72" s="70">
        <f t="shared" si="22"/>
        <v>3115.38</v>
      </c>
      <c r="G72" s="10"/>
    </row>
    <row r="73" spans="1:7">
      <c r="A73" s="240">
        <v>62</v>
      </c>
      <c r="B73" s="18" t="s">
        <v>112</v>
      </c>
      <c r="C73" s="46" t="s">
        <v>31</v>
      </c>
      <c r="D73" s="98">
        <v>2148.77</v>
      </c>
      <c r="E73" s="69">
        <f>0.8*D73</f>
        <v>1719.0160000000001</v>
      </c>
      <c r="F73" s="70">
        <f t="shared" si="22"/>
        <v>3867.7860000000001</v>
      </c>
      <c r="G73" s="10"/>
    </row>
    <row r="74" spans="1:7">
      <c r="A74" s="240">
        <v>63</v>
      </c>
      <c r="B74" s="18" t="s">
        <v>113</v>
      </c>
      <c r="C74" s="46" t="s">
        <v>31</v>
      </c>
      <c r="D74" s="98">
        <v>2612.37</v>
      </c>
      <c r="E74" s="69">
        <f t="shared" si="23"/>
        <v>1306.1849999999999</v>
      </c>
      <c r="F74" s="70">
        <f t="shared" si="22"/>
        <v>3918.5549999999998</v>
      </c>
      <c r="G74" s="10"/>
    </row>
    <row r="75" spans="1:7">
      <c r="A75" s="240">
        <v>64</v>
      </c>
      <c r="B75" s="18" t="s">
        <v>114</v>
      </c>
      <c r="C75" s="46" t="s">
        <v>31</v>
      </c>
      <c r="D75" s="98">
        <v>3766.72</v>
      </c>
      <c r="E75" s="69">
        <f>0.5*D75</f>
        <v>1883.36</v>
      </c>
      <c r="F75" s="70">
        <f t="shared" si="22"/>
        <v>5650.08</v>
      </c>
      <c r="G75" s="10"/>
    </row>
    <row r="76" spans="1:7">
      <c r="A76" s="240">
        <v>65</v>
      </c>
      <c r="B76" s="18" t="s">
        <v>115</v>
      </c>
      <c r="C76" s="46" t="s">
        <v>31</v>
      </c>
      <c r="D76" s="98">
        <v>111.27</v>
      </c>
      <c r="E76" s="69">
        <f t="shared" si="18"/>
        <v>111.27</v>
      </c>
      <c r="F76" s="70">
        <f t="shared" si="19"/>
        <v>222.54</v>
      </c>
      <c r="G76" s="10"/>
    </row>
    <row r="77" spans="1:7">
      <c r="A77" s="240">
        <v>66</v>
      </c>
      <c r="B77" s="18" t="s">
        <v>116</v>
      </c>
      <c r="C77" s="46" t="s">
        <v>31</v>
      </c>
      <c r="D77" s="98">
        <v>142.24</v>
      </c>
      <c r="E77" s="69">
        <f t="shared" si="18"/>
        <v>142.24</v>
      </c>
      <c r="F77" s="70">
        <f t="shared" si="19"/>
        <v>284.48</v>
      </c>
      <c r="G77" s="10"/>
    </row>
    <row r="78" spans="1:7">
      <c r="A78" s="240">
        <v>67</v>
      </c>
      <c r="B78" s="18" t="s">
        <v>117</v>
      </c>
      <c r="C78" s="46" t="s">
        <v>31</v>
      </c>
      <c r="D78" s="98">
        <v>199.15</v>
      </c>
      <c r="E78" s="69">
        <f t="shared" si="18"/>
        <v>199.15</v>
      </c>
      <c r="F78" s="70">
        <f t="shared" si="19"/>
        <v>398.3</v>
      </c>
      <c r="G78" s="10"/>
    </row>
    <row r="79" spans="1:7">
      <c r="A79" s="240">
        <v>68</v>
      </c>
      <c r="B79" s="20" t="s">
        <v>40</v>
      </c>
      <c r="C79" s="46" t="s">
        <v>31</v>
      </c>
      <c r="D79" s="98">
        <v>339.8</v>
      </c>
      <c r="E79" s="69">
        <f t="shared" si="18"/>
        <v>339.8</v>
      </c>
      <c r="F79" s="70">
        <f t="shared" si="19"/>
        <v>679.6</v>
      </c>
      <c r="G79" s="10"/>
    </row>
    <row r="80" spans="1:7">
      <c r="A80" s="240">
        <v>69</v>
      </c>
      <c r="B80" s="18" t="s">
        <v>118</v>
      </c>
      <c r="C80" s="46" t="s">
        <v>31</v>
      </c>
      <c r="D80" s="98">
        <v>442.53</v>
      </c>
      <c r="E80" s="69">
        <f t="shared" si="18"/>
        <v>442.53</v>
      </c>
      <c r="F80" s="70">
        <f t="shared" si="19"/>
        <v>885.06</v>
      </c>
      <c r="G80" s="10"/>
    </row>
    <row r="81" spans="1:7">
      <c r="A81" s="240">
        <v>70</v>
      </c>
      <c r="B81" s="18" t="s">
        <v>119</v>
      </c>
      <c r="C81" s="46" t="s">
        <v>31</v>
      </c>
      <c r="D81" s="98">
        <v>632.19000000000005</v>
      </c>
      <c r="E81" s="69">
        <f t="shared" si="18"/>
        <v>632.19000000000005</v>
      </c>
      <c r="F81" s="70">
        <f t="shared" si="19"/>
        <v>1264.3800000000001</v>
      </c>
      <c r="G81" s="10"/>
    </row>
    <row r="82" spans="1:7">
      <c r="A82" s="240">
        <v>71</v>
      </c>
      <c r="B82" s="18" t="s">
        <v>120</v>
      </c>
      <c r="C82" s="46" t="s">
        <v>31</v>
      </c>
      <c r="D82" s="98">
        <v>1256.45</v>
      </c>
      <c r="E82" s="69">
        <f>0.5*D82</f>
        <v>628.22500000000002</v>
      </c>
      <c r="F82" s="70">
        <f t="shared" si="19"/>
        <v>1884.6750000000002</v>
      </c>
      <c r="G82" s="10"/>
    </row>
    <row r="83" spans="1:7">
      <c r="A83" s="240">
        <v>72</v>
      </c>
      <c r="B83" s="18" t="s">
        <v>121</v>
      </c>
      <c r="C83" s="46" t="s">
        <v>31</v>
      </c>
      <c r="D83" s="98">
        <v>1307.3499999999999</v>
      </c>
      <c r="E83" s="69">
        <f>0.5*D83</f>
        <v>653.67499999999995</v>
      </c>
      <c r="F83" s="70">
        <f t="shared" ref="F83:F113" si="24">D83+E83</f>
        <v>1961.0249999999999</v>
      </c>
      <c r="G83" s="10"/>
    </row>
    <row r="84" spans="1:7">
      <c r="A84" s="240">
        <v>73</v>
      </c>
      <c r="B84" s="18" t="s">
        <v>122</v>
      </c>
      <c r="C84" s="46" t="s">
        <v>31</v>
      </c>
      <c r="D84" s="98">
        <v>2577.59</v>
      </c>
      <c r="E84" s="69">
        <f>0.5*D84</f>
        <v>1288.7950000000001</v>
      </c>
      <c r="F84" s="70">
        <f t="shared" ref="F84" si="25">D84+E84</f>
        <v>3866.3850000000002</v>
      </c>
      <c r="G84" s="10"/>
    </row>
    <row r="85" spans="1:7">
      <c r="A85" s="240">
        <v>74</v>
      </c>
      <c r="B85" s="20" t="s">
        <v>42</v>
      </c>
      <c r="C85" s="46" t="s">
        <v>31</v>
      </c>
      <c r="D85" s="98">
        <v>111.27</v>
      </c>
      <c r="E85" s="69">
        <f t="shared" ref="E85:E113" si="26">D85</f>
        <v>111.27</v>
      </c>
      <c r="F85" s="70">
        <f t="shared" si="24"/>
        <v>222.54</v>
      </c>
      <c r="G85" s="10"/>
    </row>
    <row r="86" spans="1:7">
      <c r="A86" s="240">
        <v>75</v>
      </c>
      <c r="B86" s="20" t="s">
        <v>41</v>
      </c>
      <c r="C86" s="46" t="s">
        <v>31</v>
      </c>
      <c r="D86" s="98">
        <v>143.72</v>
      </c>
      <c r="E86" s="69">
        <f t="shared" si="26"/>
        <v>143.72</v>
      </c>
      <c r="F86" s="70">
        <f t="shared" si="24"/>
        <v>287.44</v>
      </c>
      <c r="G86" s="10"/>
    </row>
    <row r="87" spans="1:7">
      <c r="A87" s="240">
        <v>76</v>
      </c>
      <c r="B87" s="20" t="s">
        <v>43</v>
      </c>
      <c r="C87" s="46" t="s">
        <v>31</v>
      </c>
      <c r="D87" s="98">
        <v>173.85</v>
      </c>
      <c r="E87" s="69">
        <f t="shared" si="26"/>
        <v>173.85</v>
      </c>
      <c r="F87" s="70">
        <f t="shared" si="24"/>
        <v>347.7</v>
      </c>
      <c r="G87" s="10"/>
    </row>
    <row r="88" spans="1:7">
      <c r="A88" s="21">
        <v>77</v>
      </c>
      <c r="B88" s="20" t="s">
        <v>44</v>
      </c>
      <c r="C88" s="46" t="s">
        <v>31</v>
      </c>
      <c r="D88" s="98">
        <v>296.7</v>
      </c>
      <c r="E88" s="69">
        <f t="shared" si="26"/>
        <v>296.7</v>
      </c>
      <c r="F88" s="70">
        <f t="shared" si="24"/>
        <v>593.4</v>
      </c>
      <c r="G88" s="10"/>
    </row>
    <row r="89" spans="1:7">
      <c r="A89" s="21">
        <v>78</v>
      </c>
      <c r="B89" s="20" t="s">
        <v>45</v>
      </c>
      <c r="C89" s="46" t="s">
        <v>31</v>
      </c>
      <c r="D89" s="98">
        <v>433.46</v>
      </c>
      <c r="E89" s="69">
        <f t="shared" si="26"/>
        <v>433.46</v>
      </c>
      <c r="F89" s="70">
        <f t="shared" si="24"/>
        <v>866.92</v>
      </c>
      <c r="G89" s="10"/>
    </row>
    <row r="90" spans="1:7">
      <c r="A90" s="21">
        <v>79</v>
      </c>
      <c r="B90" s="20" t="s">
        <v>46</v>
      </c>
      <c r="C90" s="46" t="s">
        <v>31</v>
      </c>
      <c r="D90" s="98">
        <v>591.09</v>
      </c>
      <c r="E90" s="69">
        <f t="shared" si="26"/>
        <v>591.09</v>
      </c>
      <c r="F90" s="70">
        <f t="shared" si="24"/>
        <v>1182.18</v>
      </c>
      <c r="G90" s="10"/>
    </row>
    <row r="91" spans="1:7">
      <c r="A91" s="21">
        <v>80</v>
      </c>
      <c r="B91" s="20" t="s">
        <v>47</v>
      </c>
      <c r="C91" s="46" t="s">
        <v>31</v>
      </c>
      <c r="D91" s="98">
        <v>1407.01</v>
      </c>
      <c r="E91" s="69">
        <f t="shared" si="26"/>
        <v>1407.01</v>
      </c>
      <c r="F91" s="70">
        <f t="shared" si="24"/>
        <v>2814.02</v>
      </c>
      <c r="G91" s="10"/>
    </row>
    <row r="92" spans="1:7">
      <c r="A92" s="21">
        <v>81</v>
      </c>
      <c r="B92" s="20" t="s">
        <v>48</v>
      </c>
      <c r="C92" s="46" t="s">
        <v>31</v>
      </c>
      <c r="D92" s="98">
        <v>1606.37</v>
      </c>
      <c r="E92" s="69">
        <f t="shared" si="26"/>
        <v>1606.37</v>
      </c>
      <c r="F92" s="70">
        <f t="shared" ref="F92:F93" si="27">D92+E92</f>
        <v>3212.74</v>
      </c>
      <c r="G92" s="10"/>
    </row>
    <row r="93" spans="1:7">
      <c r="A93" s="21">
        <v>82</v>
      </c>
      <c r="B93" s="20" t="s">
        <v>49</v>
      </c>
      <c r="C93" s="46" t="s">
        <v>31</v>
      </c>
      <c r="D93" s="98">
        <v>3465.39</v>
      </c>
      <c r="E93" s="69">
        <f t="shared" ref="E93" si="28">0.5*D93</f>
        <v>1732.6949999999999</v>
      </c>
      <c r="F93" s="70">
        <f t="shared" si="27"/>
        <v>5198.085</v>
      </c>
      <c r="G93" s="10"/>
    </row>
    <row r="94" spans="1:7">
      <c r="A94" s="21">
        <v>83</v>
      </c>
      <c r="B94" s="20" t="s">
        <v>50</v>
      </c>
      <c r="C94" s="46" t="s">
        <v>31</v>
      </c>
      <c r="D94" s="98">
        <v>208.63</v>
      </c>
      <c r="E94" s="69">
        <f t="shared" si="26"/>
        <v>208.63</v>
      </c>
      <c r="F94" s="70">
        <f t="shared" si="24"/>
        <v>417.26</v>
      </c>
      <c r="G94" s="10"/>
    </row>
    <row r="95" spans="1:7">
      <c r="A95" s="21">
        <v>84</v>
      </c>
      <c r="B95" s="20" t="s">
        <v>51</v>
      </c>
      <c r="C95" s="46" t="s">
        <v>31</v>
      </c>
      <c r="D95" s="98">
        <v>250.34</v>
      </c>
      <c r="E95" s="69">
        <f t="shared" si="26"/>
        <v>250.34</v>
      </c>
      <c r="F95" s="70">
        <f t="shared" si="24"/>
        <v>500.68</v>
      </c>
      <c r="G95" s="10"/>
    </row>
    <row r="96" spans="1:7">
      <c r="A96" s="21">
        <v>85</v>
      </c>
      <c r="B96" s="20" t="s">
        <v>52</v>
      </c>
      <c r="C96" s="46" t="s">
        <v>31</v>
      </c>
      <c r="D96" s="98">
        <v>308.29000000000002</v>
      </c>
      <c r="E96" s="69">
        <f t="shared" si="26"/>
        <v>308.29000000000002</v>
      </c>
      <c r="F96" s="70">
        <f t="shared" si="24"/>
        <v>616.58000000000004</v>
      </c>
      <c r="G96" s="10"/>
    </row>
    <row r="97" spans="1:7">
      <c r="A97" s="21">
        <v>86</v>
      </c>
      <c r="B97" s="20" t="s">
        <v>53</v>
      </c>
      <c r="C97" s="46" t="s">
        <v>31</v>
      </c>
      <c r="D97" s="98">
        <v>505.32</v>
      </c>
      <c r="E97" s="69">
        <f t="shared" si="26"/>
        <v>505.32</v>
      </c>
      <c r="F97" s="70">
        <f t="shared" si="24"/>
        <v>1010.64</v>
      </c>
      <c r="G97" s="10"/>
    </row>
    <row r="98" spans="1:7">
      <c r="A98" s="21">
        <v>87</v>
      </c>
      <c r="B98" s="20" t="s">
        <v>54</v>
      </c>
      <c r="C98" s="46" t="s">
        <v>31</v>
      </c>
      <c r="D98" s="98">
        <v>716.25</v>
      </c>
      <c r="E98" s="69">
        <f t="shared" si="26"/>
        <v>716.25</v>
      </c>
      <c r="F98" s="70">
        <f t="shared" si="24"/>
        <v>1432.5</v>
      </c>
      <c r="G98" s="10"/>
    </row>
    <row r="99" spans="1:7">
      <c r="A99" s="21">
        <v>88</v>
      </c>
      <c r="B99" s="20" t="s">
        <v>55</v>
      </c>
      <c r="C99" s="46" t="s">
        <v>31</v>
      </c>
      <c r="D99" s="98">
        <v>971.25</v>
      </c>
      <c r="E99" s="69">
        <f t="shared" si="26"/>
        <v>971.25</v>
      </c>
      <c r="F99" s="70">
        <f t="shared" si="24"/>
        <v>1942.5</v>
      </c>
      <c r="G99" s="10"/>
    </row>
    <row r="100" spans="1:7">
      <c r="A100" s="21">
        <v>89</v>
      </c>
      <c r="B100" s="20" t="s">
        <v>56</v>
      </c>
      <c r="C100" s="46" t="s">
        <v>31</v>
      </c>
      <c r="D100" s="98">
        <v>1824.25</v>
      </c>
      <c r="E100" s="69">
        <f>0.8*D100</f>
        <v>1459.4</v>
      </c>
      <c r="F100" s="70">
        <f t="shared" si="24"/>
        <v>3283.65</v>
      </c>
      <c r="G100" s="10"/>
    </row>
    <row r="101" spans="1:7">
      <c r="A101" s="21">
        <v>90</v>
      </c>
      <c r="B101" s="20" t="s">
        <v>57</v>
      </c>
      <c r="C101" s="46" t="s">
        <v>31</v>
      </c>
      <c r="D101" s="98">
        <v>2229.9</v>
      </c>
      <c r="E101" s="69">
        <f>0.8*D101</f>
        <v>1783.92</v>
      </c>
      <c r="F101" s="70">
        <f t="shared" ref="F101:F102" si="29">D101+E101</f>
        <v>4013.82</v>
      </c>
      <c r="G101" s="10"/>
    </row>
    <row r="102" spans="1:7">
      <c r="A102" s="21">
        <v>91</v>
      </c>
      <c r="B102" s="20" t="s">
        <v>58</v>
      </c>
      <c r="C102" s="46" t="s">
        <v>31</v>
      </c>
      <c r="D102" s="98">
        <v>4830.67</v>
      </c>
      <c r="E102" s="69">
        <f t="shared" ref="E102" si="30">0.5*D102</f>
        <v>2415.335</v>
      </c>
      <c r="F102" s="70">
        <f t="shared" si="29"/>
        <v>7246.0050000000001</v>
      </c>
      <c r="G102" s="10"/>
    </row>
    <row r="103" spans="1:7">
      <c r="A103" s="21">
        <v>92</v>
      </c>
      <c r="B103" s="20" t="s">
        <v>59</v>
      </c>
      <c r="C103" s="46" t="s">
        <v>31</v>
      </c>
      <c r="D103" s="98">
        <v>125.17</v>
      </c>
      <c r="E103" s="69">
        <f t="shared" si="26"/>
        <v>125.17</v>
      </c>
      <c r="F103" s="70">
        <f t="shared" si="24"/>
        <v>250.34</v>
      </c>
      <c r="G103" s="10"/>
    </row>
    <row r="104" spans="1:7">
      <c r="A104" s="21">
        <v>93</v>
      </c>
      <c r="B104" s="20" t="s">
        <v>60</v>
      </c>
      <c r="C104" s="46" t="s">
        <v>31</v>
      </c>
      <c r="D104" s="98">
        <v>152.99</v>
      </c>
      <c r="E104" s="69">
        <f t="shared" si="26"/>
        <v>152.99</v>
      </c>
      <c r="F104" s="70">
        <f t="shared" si="24"/>
        <v>305.98</v>
      </c>
      <c r="G104" s="10"/>
    </row>
    <row r="105" spans="1:7">
      <c r="A105" s="21">
        <v>94</v>
      </c>
      <c r="B105" s="20" t="s">
        <v>61</v>
      </c>
      <c r="C105" s="46" t="s">
        <v>31</v>
      </c>
      <c r="D105" s="98">
        <v>199.35</v>
      </c>
      <c r="E105" s="69">
        <f t="shared" si="26"/>
        <v>199.35</v>
      </c>
      <c r="F105" s="70">
        <f t="shared" si="24"/>
        <v>398.7</v>
      </c>
      <c r="G105" s="10"/>
    </row>
    <row r="106" spans="1:7" ht="12" customHeight="1">
      <c r="A106" s="21">
        <v>95</v>
      </c>
      <c r="B106" s="20" t="s">
        <v>62</v>
      </c>
      <c r="C106" s="46" t="s">
        <v>31</v>
      </c>
      <c r="D106" s="98">
        <v>317.56</v>
      </c>
      <c r="E106" s="69">
        <f t="shared" si="26"/>
        <v>317.56</v>
      </c>
      <c r="F106" s="70">
        <f t="shared" si="24"/>
        <v>635.12</v>
      </c>
      <c r="G106" s="10"/>
    </row>
    <row r="107" spans="1:7">
      <c r="A107" s="21">
        <v>96</v>
      </c>
      <c r="B107" s="20" t="s">
        <v>63</v>
      </c>
      <c r="C107" s="46" t="s">
        <v>31</v>
      </c>
      <c r="D107" s="98">
        <v>433.04</v>
      </c>
      <c r="E107" s="69">
        <f t="shared" si="26"/>
        <v>433.04</v>
      </c>
      <c r="F107" s="70">
        <f t="shared" si="24"/>
        <v>866.08</v>
      </c>
      <c r="G107" s="10"/>
    </row>
    <row r="108" spans="1:7">
      <c r="A108" s="21">
        <v>97</v>
      </c>
      <c r="B108" s="20" t="s">
        <v>64</v>
      </c>
      <c r="C108" s="46" t="s">
        <v>31</v>
      </c>
      <c r="D108" s="98">
        <v>604.99</v>
      </c>
      <c r="E108" s="69">
        <f t="shared" si="26"/>
        <v>604.99</v>
      </c>
      <c r="F108" s="70">
        <f t="shared" si="24"/>
        <v>1209.98</v>
      </c>
      <c r="G108" s="10"/>
    </row>
    <row r="109" spans="1:7">
      <c r="A109" s="21">
        <v>98</v>
      </c>
      <c r="B109" s="20" t="s">
        <v>65</v>
      </c>
      <c r="C109" s="46" t="s">
        <v>31</v>
      </c>
      <c r="D109" s="98">
        <v>1284.1600000000001</v>
      </c>
      <c r="E109" s="69">
        <f>D109*0.5</f>
        <v>642.08000000000004</v>
      </c>
      <c r="F109" s="70">
        <f t="shared" si="24"/>
        <v>1926.2400000000002</v>
      </c>
      <c r="G109" s="10"/>
    </row>
    <row r="110" spans="1:7">
      <c r="A110" s="21">
        <v>99</v>
      </c>
      <c r="B110" s="20" t="s">
        <v>66</v>
      </c>
      <c r="C110" s="46" t="s">
        <v>31</v>
      </c>
      <c r="D110" s="98">
        <v>1675.91</v>
      </c>
      <c r="E110" s="69">
        <f>D110*0.5</f>
        <v>837.95500000000004</v>
      </c>
      <c r="F110" s="70">
        <f t="shared" ref="F110:F111" si="31">D110+E110</f>
        <v>2513.8650000000002</v>
      </c>
      <c r="G110" s="10"/>
    </row>
    <row r="111" spans="1:7">
      <c r="A111" s="21">
        <v>100</v>
      </c>
      <c r="B111" s="20" t="s">
        <v>67</v>
      </c>
      <c r="C111" s="46" t="s">
        <v>31</v>
      </c>
      <c r="D111" s="98">
        <v>2862.7</v>
      </c>
      <c r="E111" s="69">
        <f t="shared" ref="E111" si="32">D111*0.5</f>
        <v>1431.35</v>
      </c>
      <c r="F111" s="70">
        <f t="shared" si="31"/>
        <v>4294.0499999999993</v>
      </c>
      <c r="G111" s="10"/>
    </row>
    <row r="112" spans="1:7">
      <c r="A112" s="21">
        <v>101</v>
      </c>
      <c r="B112" s="20" t="s">
        <v>531</v>
      </c>
      <c r="C112" s="46" t="s">
        <v>31</v>
      </c>
      <c r="D112" s="98">
        <v>342.63</v>
      </c>
      <c r="E112" s="69">
        <f t="shared" si="26"/>
        <v>342.63</v>
      </c>
      <c r="F112" s="70">
        <f t="shared" si="24"/>
        <v>685.26</v>
      </c>
      <c r="G112" s="10"/>
    </row>
    <row r="113" spans="1:7">
      <c r="A113" s="21">
        <v>102</v>
      </c>
      <c r="B113" s="20" t="s">
        <v>532</v>
      </c>
      <c r="C113" s="46" t="s">
        <v>31</v>
      </c>
      <c r="D113" s="98">
        <v>342.63</v>
      </c>
      <c r="E113" s="69">
        <f t="shared" si="26"/>
        <v>342.63</v>
      </c>
      <c r="F113" s="70">
        <f t="shared" si="24"/>
        <v>685.26</v>
      </c>
      <c r="G113" s="10"/>
    </row>
    <row r="114" spans="1:7">
      <c r="A114" s="21">
        <v>103</v>
      </c>
      <c r="B114" s="20" t="s">
        <v>533</v>
      </c>
      <c r="C114" s="46" t="s">
        <v>31</v>
      </c>
      <c r="D114" s="98">
        <v>370.88</v>
      </c>
      <c r="E114" s="69">
        <f t="shared" ref="E114:E117" si="33">D114</f>
        <v>370.88</v>
      </c>
      <c r="F114" s="70">
        <f t="shared" ref="F114:F120" si="34">D114+E114</f>
        <v>741.76</v>
      </c>
      <c r="G114" s="10"/>
    </row>
    <row r="115" spans="1:7">
      <c r="A115" s="21">
        <v>104</v>
      </c>
      <c r="B115" s="20" t="s">
        <v>534</v>
      </c>
      <c r="C115" s="46" t="s">
        <v>31</v>
      </c>
      <c r="D115" s="98">
        <v>455.65</v>
      </c>
      <c r="E115" s="69">
        <f t="shared" si="33"/>
        <v>455.65</v>
      </c>
      <c r="F115" s="70">
        <f t="shared" si="34"/>
        <v>911.3</v>
      </c>
    </row>
    <row r="116" spans="1:7">
      <c r="A116" s="21">
        <v>105</v>
      </c>
      <c r="B116" s="20" t="s">
        <v>535</v>
      </c>
      <c r="C116" s="46" t="s">
        <v>31</v>
      </c>
      <c r="D116" s="98">
        <v>615.49</v>
      </c>
      <c r="E116" s="69">
        <f t="shared" si="33"/>
        <v>615.49</v>
      </c>
      <c r="F116" s="70">
        <f t="shared" si="34"/>
        <v>1230.98</v>
      </c>
    </row>
    <row r="117" spans="1:7">
      <c r="A117" s="21">
        <v>106</v>
      </c>
      <c r="B117" s="20" t="s">
        <v>536</v>
      </c>
      <c r="C117" s="46" t="s">
        <v>31</v>
      </c>
      <c r="D117" s="98">
        <v>743.07</v>
      </c>
      <c r="E117" s="69">
        <f t="shared" si="33"/>
        <v>743.07</v>
      </c>
      <c r="F117" s="70">
        <f t="shared" si="34"/>
        <v>1486.14</v>
      </c>
    </row>
    <row r="118" spans="1:7">
      <c r="A118" s="21">
        <v>107</v>
      </c>
      <c r="B118" s="20" t="s">
        <v>537</v>
      </c>
      <c r="C118" s="46" t="s">
        <v>31</v>
      </c>
      <c r="D118" s="98">
        <v>1019.91</v>
      </c>
      <c r="E118" s="69">
        <f>D118*0.75</f>
        <v>764.9325</v>
      </c>
      <c r="F118" s="70">
        <f t="shared" si="34"/>
        <v>1784.8425</v>
      </c>
    </row>
    <row r="119" spans="1:7">
      <c r="A119" s="21">
        <v>108</v>
      </c>
      <c r="B119" s="20" t="s">
        <v>538</v>
      </c>
      <c r="C119" s="46" t="s">
        <v>31</v>
      </c>
      <c r="D119" s="98">
        <v>1257.8800000000001</v>
      </c>
      <c r="E119" s="69">
        <f>D119*0.75</f>
        <v>943.41000000000008</v>
      </c>
      <c r="F119" s="70">
        <f t="shared" si="34"/>
        <v>2201.29</v>
      </c>
      <c r="G119" s="201"/>
    </row>
    <row r="120" spans="1:7">
      <c r="A120" s="21">
        <v>109</v>
      </c>
      <c r="B120" s="20" t="s">
        <v>539</v>
      </c>
      <c r="C120" s="46" t="s">
        <v>31</v>
      </c>
      <c r="D120" s="98">
        <v>3000.13</v>
      </c>
      <c r="E120" s="69">
        <f>D120*0.5</f>
        <v>1500.0650000000001</v>
      </c>
      <c r="F120" s="70">
        <f t="shared" si="34"/>
        <v>4500.1949999999997</v>
      </c>
    </row>
    <row r="121" spans="1:7">
      <c r="A121" s="21">
        <v>110</v>
      </c>
      <c r="B121" s="20" t="s">
        <v>540</v>
      </c>
      <c r="C121" s="46" t="s">
        <v>31</v>
      </c>
      <c r="D121" s="98">
        <v>3467.71</v>
      </c>
      <c r="E121" s="69">
        <f>D121*0.5</f>
        <v>1733.855</v>
      </c>
      <c r="F121" s="70">
        <f t="shared" ref="F121" si="35">D121+E121</f>
        <v>5201.5650000000005</v>
      </c>
    </row>
    <row r="122" spans="1:7">
      <c r="A122" s="21">
        <v>111</v>
      </c>
      <c r="B122" s="20" t="s">
        <v>541</v>
      </c>
      <c r="C122" s="46" t="s">
        <v>31</v>
      </c>
      <c r="D122" s="98">
        <v>3571.54</v>
      </c>
      <c r="E122" s="69">
        <f>D122*0.5</f>
        <v>1785.77</v>
      </c>
      <c r="F122" s="70">
        <f t="shared" ref="F122:F126" si="36">D122+E122</f>
        <v>5357.3099999999995</v>
      </c>
    </row>
    <row r="123" spans="1:7">
      <c r="A123" s="21">
        <v>112</v>
      </c>
      <c r="B123" s="20" t="s">
        <v>542</v>
      </c>
      <c r="C123" s="46" t="s">
        <v>31</v>
      </c>
      <c r="D123" s="98">
        <v>3948.85</v>
      </c>
      <c r="E123" s="69">
        <f>D123*0.5</f>
        <v>1974.425</v>
      </c>
      <c r="F123" s="70">
        <f t="shared" si="36"/>
        <v>5923.2749999999996</v>
      </c>
    </row>
    <row r="124" spans="1:7">
      <c r="A124" s="21">
        <v>113</v>
      </c>
      <c r="B124" s="20" t="s">
        <v>543</v>
      </c>
      <c r="C124" s="46" t="s">
        <v>31</v>
      </c>
      <c r="D124" s="98">
        <v>9014.0400000000009</v>
      </c>
      <c r="E124" s="69">
        <f t="shared" ref="E124" si="37">D124*0.5</f>
        <v>4507.0200000000004</v>
      </c>
      <c r="F124" s="70">
        <f t="shared" si="36"/>
        <v>13521.060000000001</v>
      </c>
      <c r="G124" s="201"/>
    </row>
    <row r="125" spans="1:7">
      <c r="A125" s="21">
        <v>114</v>
      </c>
      <c r="B125" s="20" t="s">
        <v>544</v>
      </c>
      <c r="C125" s="46" t="s">
        <v>31</v>
      </c>
      <c r="D125" s="98">
        <v>15953.5</v>
      </c>
      <c r="E125" s="69">
        <f>0.3*D125</f>
        <v>4786.05</v>
      </c>
      <c r="F125" s="70">
        <f t="shared" si="36"/>
        <v>20739.55</v>
      </c>
    </row>
    <row r="126" spans="1:7">
      <c r="A126" s="21">
        <v>115</v>
      </c>
      <c r="B126" s="20" t="s">
        <v>545</v>
      </c>
      <c r="C126" s="46" t="s">
        <v>31</v>
      </c>
      <c r="D126" s="98">
        <v>15127.72</v>
      </c>
      <c r="E126" s="69">
        <f t="shared" ref="E126:E130" si="38">0.3*D126</f>
        <v>4538.3159999999998</v>
      </c>
      <c r="F126" s="70">
        <f t="shared" si="36"/>
        <v>19666.036</v>
      </c>
    </row>
    <row r="127" spans="1:7">
      <c r="A127" s="21">
        <v>116</v>
      </c>
      <c r="B127" s="20" t="s">
        <v>546</v>
      </c>
      <c r="C127" s="46" t="s">
        <v>31</v>
      </c>
      <c r="D127" s="98">
        <v>20860.13</v>
      </c>
      <c r="E127" s="69">
        <f t="shared" si="38"/>
        <v>6258.0389999999998</v>
      </c>
      <c r="F127" s="70">
        <f t="shared" ref="F127" si="39">D127+E127</f>
        <v>27118.169000000002</v>
      </c>
    </row>
    <row r="128" spans="1:7">
      <c r="A128" s="21">
        <v>117</v>
      </c>
      <c r="B128" s="20" t="s">
        <v>547</v>
      </c>
      <c r="C128" s="46" t="s">
        <v>31</v>
      </c>
      <c r="D128" s="98">
        <v>24077.4</v>
      </c>
      <c r="E128" s="69">
        <f t="shared" si="38"/>
        <v>7223.22</v>
      </c>
      <c r="F128" s="70">
        <f t="shared" ref="F128:F129" si="40">D128+E128</f>
        <v>31300.620000000003</v>
      </c>
    </row>
    <row r="129" spans="1:7">
      <c r="A129" s="21">
        <v>118</v>
      </c>
      <c r="B129" s="20" t="s">
        <v>548</v>
      </c>
      <c r="C129" s="46" t="s">
        <v>31</v>
      </c>
      <c r="D129" s="98">
        <v>50124.55</v>
      </c>
      <c r="E129" s="69">
        <f t="shared" si="38"/>
        <v>15037.365</v>
      </c>
      <c r="F129" s="70">
        <f t="shared" si="40"/>
        <v>65161.915000000001</v>
      </c>
    </row>
    <row r="130" spans="1:7">
      <c r="A130" s="21">
        <v>119</v>
      </c>
      <c r="B130" s="20" t="s">
        <v>549</v>
      </c>
      <c r="C130" s="46" t="s">
        <v>31</v>
      </c>
      <c r="D130" s="98">
        <v>55340.55</v>
      </c>
      <c r="E130" s="69">
        <f t="shared" si="38"/>
        <v>16602.165000000001</v>
      </c>
      <c r="F130" s="70">
        <f t="shared" ref="F130" si="41">D130+E130</f>
        <v>71942.714999999997</v>
      </c>
    </row>
    <row r="131" spans="1:7">
      <c r="A131" s="21">
        <v>120</v>
      </c>
      <c r="B131" s="20" t="s">
        <v>70</v>
      </c>
      <c r="C131" s="46" t="s">
        <v>31</v>
      </c>
      <c r="D131" s="98">
        <v>375.51</v>
      </c>
      <c r="E131" s="69">
        <f t="shared" ref="E131:E151" si="42">D131</f>
        <v>375.51</v>
      </c>
      <c r="F131" s="70">
        <f t="shared" ref="F131:F151" si="43">D131+E131</f>
        <v>751.02</v>
      </c>
    </row>
    <row r="132" spans="1:7">
      <c r="A132" s="21">
        <v>121</v>
      </c>
      <c r="B132" s="20" t="s">
        <v>68</v>
      </c>
      <c r="C132" s="46" t="s">
        <v>31</v>
      </c>
      <c r="D132" s="98">
        <v>414.93</v>
      </c>
      <c r="E132" s="69">
        <f t="shared" si="42"/>
        <v>414.93</v>
      </c>
      <c r="F132" s="70">
        <f t="shared" si="43"/>
        <v>829.86</v>
      </c>
    </row>
    <row r="133" spans="1:7">
      <c r="A133" s="21">
        <v>122</v>
      </c>
      <c r="B133" s="20" t="s">
        <v>69</v>
      </c>
      <c r="C133" s="46" t="s">
        <v>31</v>
      </c>
      <c r="D133" s="98">
        <v>704.67</v>
      </c>
      <c r="E133" s="69">
        <f t="shared" si="42"/>
        <v>704.67</v>
      </c>
      <c r="F133" s="70">
        <f t="shared" si="43"/>
        <v>1409.34</v>
      </c>
    </row>
    <row r="134" spans="1:7">
      <c r="A134" s="21">
        <v>123</v>
      </c>
      <c r="B134" s="20" t="s">
        <v>71</v>
      </c>
      <c r="C134" s="46" t="s">
        <v>31</v>
      </c>
      <c r="D134" s="98">
        <v>955</v>
      </c>
      <c r="E134" s="69">
        <f t="shared" si="42"/>
        <v>955</v>
      </c>
      <c r="F134" s="70">
        <f t="shared" si="43"/>
        <v>1910</v>
      </c>
    </row>
    <row r="135" spans="1:7">
      <c r="A135" s="21">
        <v>124</v>
      </c>
      <c r="B135" s="20" t="s">
        <v>72</v>
      </c>
      <c r="C135" s="46" t="s">
        <v>31</v>
      </c>
      <c r="D135" s="98">
        <v>1258.67</v>
      </c>
      <c r="E135" s="69">
        <f>0.8*D135</f>
        <v>1006.9360000000001</v>
      </c>
      <c r="F135" s="70">
        <f t="shared" si="43"/>
        <v>2265.6060000000002</v>
      </c>
      <c r="G135" s="10"/>
    </row>
    <row r="136" spans="1:7">
      <c r="A136" s="21">
        <v>125</v>
      </c>
      <c r="B136" s="20" t="s">
        <v>73</v>
      </c>
      <c r="C136" s="46" t="s">
        <v>31</v>
      </c>
      <c r="D136" s="98">
        <v>2359.71</v>
      </c>
      <c r="E136" s="69">
        <f>D136*0.5</f>
        <v>1179.855</v>
      </c>
      <c r="F136" s="70">
        <f t="shared" ref="F136" si="44">D136+E136</f>
        <v>3539.5650000000001</v>
      </c>
      <c r="G136" s="10"/>
    </row>
    <row r="137" spans="1:7">
      <c r="A137" s="21">
        <v>126</v>
      </c>
      <c r="B137" s="20" t="s">
        <v>74</v>
      </c>
      <c r="C137" s="46" t="s">
        <v>31</v>
      </c>
      <c r="D137" s="98">
        <v>250.34</v>
      </c>
      <c r="E137" s="69">
        <f t="shared" si="42"/>
        <v>250.34</v>
      </c>
      <c r="F137" s="70">
        <f t="shared" si="43"/>
        <v>500.68</v>
      </c>
      <c r="G137" s="10"/>
    </row>
    <row r="138" spans="1:7">
      <c r="A138" s="21">
        <v>127</v>
      </c>
      <c r="B138" s="20" t="s">
        <v>75</v>
      </c>
      <c r="C138" s="46" t="s">
        <v>31</v>
      </c>
      <c r="D138" s="98">
        <v>329.16</v>
      </c>
      <c r="E138" s="69">
        <f t="shared" si="42"/>
        <v>329.16</v>
      </c>
      <c r="F138" s="70">
        <f t="shared" si="43"/>
        <v>658.32</v>
      </c>
      <c r="G138" s="10"/>
    </row>
    <row r="139" spans="1:7">
      <c r="A139" s="21">
        <v>128</v>
      </c>
      <c r="B139" s="20" t="s">
        <v>76</v>
      </c>
      <c r="C139" s="46" t="s">
        <v>31</v>
      </c>
      <c r="D139" s="98">
        <v>426.51</v>
      </c>
      <c r="E139" s="69">
        <f t="shared" si="42"/>
        <v>426.51</v>
      </c>
      <c r="F139" s="70">
        <f t="shared" si="43"/>
        <v>853.02</v>
      </c>
      <c r="G139" s="10"/>
    </row>
    <row r="140" spans="1:7">
      <c r="A140" s="21">
        <v>129</v>
      </c>
      <c r="B140" s="20" t="s">
        <v>77</v>
      </c>
      <c r="C140" s="46" t="s">
        <v>31</v>
      </c>
      <c r="D140" s="98">
        <v>704.67</v>
      </c>
      <c r="E140" s="69">
        <f t="shared" si="42"/>
        <v>704.67</v>
      </c>
      <c r="F140" s="70">
        <f t="shared" si="43"/>
        <v>1409.34</v>
      </c>
      <c r="G140" s="10"/>
    </row>
    <row r="141" spans="1:7">
      <c r="A141" s="21">
        <v>130</v>
      </c>
      <c r="B141" s="20" t="s">
        <v>78</v>
      </c>
      <c r="C141" s="46" t="s">
        <v>31</v>
      </c>
      <c r="D141" s="98">
        <v>955</v>
      </c>
      <c r="E141" s="69">
        <f t="shared" si="42"/>
        <v>955</v>
      </c>
      <c r="F141" s="70">
        <f t="shared" si="43"/>
        <v>1910</v>
      </c>
      <c r="G141" s="10"/>
    </row>
    <row r="142" spans="1:7">
      <c r="A142" s="21">
        <v>131</v>
      </c>
      <c r="B142" s="20" t="s">
        <v>79</v>
      </c>
      <c r="C142" s="46" t="s">
        <v>31</v>
      </c>
      <c r="D142" s="98">
        <v>1358.34</v>
      </c>
      <c r="E142" s="69">
        <f>0.75*D142</f>
        <v>1018.7549999999999</v>
      </c>
      <c r="F142" s="70">
        <f t="shared" si="43"/>
        <v>2377.0949999999998</v>
      </c>
      <c r="G142" s="10"/>
    </row>
    <row r="143" spans="1:7">
      <c r="A143" s="21">
        <v>132</v>
      </c>
      <c r="B143" s="20" t="s">
        <v>80</v>
      </c>
      <c r="C143" s="46" t="s">
        <v>31</v>
      </c>
      <c r="D143" s="98">
        <v>2359.71</v>
      </c>
      <c r="E143" s="69">
        <f t="shared" ref="E143:E145" si="45">0.5*D143</f>
        <v>1179.855</v>
      </c>
      <c r="F143" s="70">
        <f t="shared" ref="F143:F145" si="46">D143+E143</f>
        <v>3539.5650000000001</v>
      </c>
      <c r="G143" s="10"/>
    </row>
    <row r="144" spans="1:7">
      <c r="A144" s="21">
        <v>133</v>
      </c>
      <c r="B144" s="20" t="s">
        <v>81</v>
      </c>
      <c r="C144" s="46" t="s">
        <v>31</v>
      </c>
      <c r="D144" s="98">
        <v>3263.72</v>
      </c>
      <c r="E144" s="69">
        <f t="shared" si="45"/>
        <v>1631.86</v>
      </c>
      <c r="F144" s="70">
        <f t="shared" si="46"/>
        <v>4895.58</v>
      </c>
      <c r="G144" s="10"/>
    </row>
    <row r="145" spans="1:7">
      <c r="A145" s="21">
        <v>134</v>
      </c>
      <c r="B145" s="20" t="s">
        <v>82</v>
      </c>
      <c r="C145" s="46" t="s">
        <v>31</v>
      </c>
      <c r="D145" s="98">
        <v>6355.91</v>
      </c>
      <c r="E145" s="69">
        <f t="shared" si="45"/>
        <v>3177.9549999999999</v>
      </c>
      <c r="F145" s="70">
        <f t="shared" si="46"/>
        <v>9533.8649999999998</v>
      </c>
      <c r="G145" s="10"/>
    </row>
    <row r="146" spans="1:7">
      <c r="A146" s="21">
        <v>135</v>
      </c>
      <c r="B146" s="20" t="s">
        <v>550</v>
      </c>
      <c r="C146" s="46" t="s">
        <v>31</v>
      </c>
      <c r="D146" s="98">
        <v>273.52999999999997</v>
      </c>
      <c r="E146" s="69">
        <f t="shared" si="42"/>
        <v>273.52999999999997</v>
      </c>
      <c r="F146" s="70">
        <f t="shared" si="43"/>
        <v>547.05999999999995</v>
      </c>
      <c r="G146" s="10"/>
    </row>
    <row r="147" spans="1:7">
      <c r="A147" s="21">
        <v>136</v>
      </c>
      <c r="B147" s="20" t="s">
        <v>551</v>
      </c>
      <c r="C147" s="46" t="s">
        <v>31</v>
      </c>
      <c r="D147" s="98">
        <v>366.24</v>
      </c>
      <c r="E147" s="69">
        <f t="shared" si="42"/>
        <v>366.24</v>
      </c>
      <c r="F147" s="70">
        <f t="shared" si="43"/>
        <v>732.48</v>
      </c>
      <c r="G147" s="10"/>
    </row>
    <row r="148" spans="1:7">
      <c r="A148" s="21">
        <v>137</v>
      </c>
      <c r="B148" s="20" t="s">
        <v>552</v>
      </c>
      <c r="C148" s="46" t="s">
        <v>31</v>
      </c>
      <c r="D148" s="98">
        <v>366.24</v>
      </c>
      <c r="E148" s="69">
        <f t="shared" si="42"/>
        <v>366.24</v>
      </c>
      <c r="F148" s="70">
        <f t="shared" si="43"/>
        <v>732.48</v>
      </c>
      <c r="G148" s="10"/>
    </row>
    <row r="149" spans="1:7">
      <c r="A149" s="21">
        <v>138</v>
      </c>
      <c r="B149" s="20" t="s">
        <v>553</v>
      </c>
      <c r="C149" s="46" t="s">
        <v>31</v>
      </c>
      <c r="D149" s="98">
        <v>604.99</v>
      </c>
      <c r="E149" s="69">
        <f t="shared" si="42"/>
        <v>604.99</v>
      </c>
      <c r="F149" s="70">
        <f t="shared" si="43"/>
        <v>1209.98</v>
      </c>
      <c r="G149" s="10"/>
    </row>
    <row r="150" spans="1:7">
      <c r="A150" s="21">
        <v>139</v>
      </c>
      <c r="B150" s="20" t="s">
        <v>554</v>
      </c>
      <c r="C150" s="46" t="s">
        <v>31</v>
      </c>
      <c r="D150" s="98">
        <v>604.99</v>
      </c>
      <c r="E150" s="69">
        <f t="shared" si="42"/>
        <v>604.99</v>
      </c>
      <c r="F150" s="70">
        <f t="shared" si="43"/>
        <v>1209.98</v>
      </c>
      <c r="G150" s="10"/>
    </row>
    <row r="151" spans="1:7">
      <c r="A151" s="21">
        <v>140</v>
      </c>
      <c r="B151" s="221" t="s">
        <v>1015</v>
      </c>
      <c r="C151" s="46" t="s">
        <v>31</v>
      </c>
      <c r="D151" s="98">
        <v>857.66</v>
      </c>
      <c r="E151" s="69">
        <f t="shared" si="42"/>
        <v>857.66</v>
      </c>
      <c r="F151" s="70">
        <f t="shared" si="43"/>
        <v>1715.32</v>
      </c>
      <c r="G151" s="10"/>
    </row>
    <row r="152" spans="1:7">
      <c r="A152" s="21">
        <v>141</v>
      </c>
      <c r="B152" s="20" t="s">
        <v>555</v>
      </c>
      <c r="C152" s="46" t="s">
        <v>31</v>
      </c>
      <c r="D152" s="98">
        <v>1657.37</v>
      </c>
      <c r="E152" s="69">
        <f>D152*0.75</f>
        <v>1243.0274999999999</v>
      </c>
      <c r="F152" s="70">
        <f t="shared" ref="F152:F155" si="47">D152+E152</f>
        <v>2900.3975</v>
      </c>
      <c r="G152" s="10"/>
    </row>
    <row r="153" spans="1:7">
      <c r="A153" s="21">
        <v>142</v>
      </c>
      <c r="B153" s="20" t="s">
        <v>556</v>
      </c>
      <c r="C153" s="46" t="s">
        <v>31</v>
      </c>
      <c r="D153" s="98">
        <v>2118.65</v>
      </c>
      <c r="E153" s="69">
        <f t="shared" ref="E153:E155" si="48">D153*0.5</f>
        <v>1059.325</v>
      </c>
      <c r="F153" s="70">
        <f t="shared" si="47"/>
        <v>3177.9750000000004</v>
      </c>
      <c r="G153" s="10"/>
    </row>
    <row r="154" spans="1:7">
      <c r="A154" s="21">
        <v>143</v>
      </c>
      <c r="B154" s="20" t="s">
        <v>557</v>
      </c>
      <c r="C154" s="46" t="s">
        <v>31</v>
      </c>
      <c r="D154" s="98">
        <v>2644.83</v>
      </c>
      <c r="E154" s="69">
        <f t="shared" si="48"/>
        <v>1322.415</v>
      </c>
      <c r="F154" s="70">
        <f t="shared" si="47"/>
        <v>3967.2449999999999</v>
      </c>
      <c r="G154" s="10"/>
    </row>
    <row r="155" spans="1:7">
      <c r="A155" s="21">
        <v>144</v>
      </c>
      <c r="B155" s="20" t="s">
        <v>558</v>
      </c>
      <c r="C155" s="46" t="s">
        <v>31</v>
      </c>
      <c r="D155" s="98">
        <v>3388.89</v>
      </c>
      <c r="E155" s="69">
        <f t="shared" si="48"/>
        <v>1694.4449999999999</v>
      </c>
      <c r="F155" s="70">
        <f t="shared" si="47"/>
        <v>5083.335</v>
      </c>
      <c r="G155" s="10"/>
    </row>
    <row r="156" spans="1:7">
      <c r="A156" s="21"/>
      <c r="B156" s="20"/>
      <c r="C156" s="46"/>
      <c r="D156" s="98"/>
      <c r="E156" s="69"/>
      <c r="F156" s="70"/>
      <c r="G156" s="10"/>
    </row>
    <row r="157" spans="1:7">
      <c r="A157" s="293"/>
      <c r="B157" s="373"/>
      <c r="C157" s="380"/>
      <c r="D157" s="312"/>
      <c r="E157" s="81"/>
      <c r="F157" s="294"/>
      <c r="G157" s="10"/>
    </row>
    <row r="158" spans="1:7" s="377" customFormat="1" ht="18.75" customHeight="1">
      <c r="A158" s="374"/>
      <c r="B158" s="460" t="s">
        <v>1018</v>
      </c>
      <c r="C158" s="460"/>
      <c r="D158" s="460"/>
      <c r="E158" s="460"/>
      <c r="F158" s="375"/>
      <c r="G158" s="376"/>
    </row>
    <row r="159" spans="1:7">
      <c r="A159" s="103"/>
      <c r="B159" s="111" t="s">
        <v>559</v>
      </c>
      <c r="C159" s="386"/>
      <c r="D159" s="111"/>
      <c r="E159" s="111"/>
      <c r="F159" s="346"/>
      <c r="G159" s="10"/>
    </row>
    <row r="160" spans="1:7" ht="12.75" customHeight="1">
      <c r="A160" s="347"/>
      <c r="B160" s="464" t="s">
        <v>471</v>
      </c>
      <c r="C160" s="464"/>
      <c r="D160" s="464"/>
      <c r="E160" s="464"/>
      <c r="F160" s="465"/>
      <c r="G160" s="10"/>
    </row>
    <row r="161" spans="1:7">
      <c r="A161" s="348"/>
      <c r="B161" s="466"/>
      <c r="C161" s="466"/>
      <c r="D161" s="466"/>
      <c r="E161" s="466"/>
      <c r="F161" s="467"/>
      <c r="G161" s="10"/>
    </row>
    <row r="162" spans="1:7" s="203" customFormat="1" ht="14.25">
      <c r="A162" s="196" t="s">
        <v>148</v>
      </c>
      <c r="B162" s="291" t="s">
        <v>482</v>
      </c>
      <c r="C162" s="196" t="s">
        <v>387</v>
      </c>
      <c r="D162" s="202" t="s">
        <v>151</v>
      </c>
      <c r="E162" s="198" t="s">
        <v>975</v>
      </c>
      <c r="F162" s="202" t="s">
        <v>386</v>
      </c>
      <c r="G162" s="349"/>
    </row>
    <row r="163" spans="1:7">
      <c r="A163" s="104"/>
      <c r="B163" s="41" t="s">
        <v>516</v>
      </c>
      <c r="C163" s="387"/>
      <c r="D163" s="81"/>
      <c r="E163" s="78"/>
      <c r="F163" s="70"/>
      <c r="G163" s="10"/>
    </row>
    <row r="164" spans="1:7">
      <c r="A164" s="21">
        <v>145</v>
      </c>
      <c r="B164" s="19" t="s">
        <v>16</v>
      </c>
      <c r="C164" s="46" t="s">
        <v>31</v>
      </c>
      <c r="D164" s="98">
        <v>2374.88</v>
      </c>
      <c r="E164" s="69">
        <f>D164*0.5</f>
        <v>1187.44</v>
      </c>
      <c r="F164" s="70">
        <f>E164+D164</f>
        <v>3562.32</v>
      </c>
      <c r="G164" s="201"/>
    </row>
    <row r="165" spans="1:7">
      <c r="A165" s="21">
        <v>146</v>
      </c>
      <c r="B165" s="19" t="s">
        <v>17</v>
      </c>
      <c r="C165" s="46" t="s">
        <v>31</v>
      </c>
      <c r="D165" s="98">
        <v>4379.26</v>
      </c>
      <c r="E165" s="69">
        <f>0.3*D165</f>
        <v>1313.778</v>
      </c>
      <c r="F165" s="70">
        <f t="shared" ref="F165:F180" si="49">E165+D165</f>
        <v>5693.0380000000005</v>
      </c>
      <c r="G165" s="10"/>
    </row>
    <row r="166" spans="1:7">
      <c r="A166" s="21">
        <v>147</v>
      </c>
      <c r="B166" s="19" t="s">
        <v>18</v>
      </c>
      <c r="C166" s="46" t="s">
        <v>31</v>
      </c>
      <c r="D166" s="98">
        <v>10120.57</v>
      </c>
      <c r="E166" s="69">
        <f t="shared" ref="E166:E171" si="50">0.3*D166</f>
        <v>3036.1709999999998</v>
      </c>
      <c r="F166" s="70">
        <f t="shared" si="49"/>
        <v>13156.741</v>
      </c>
      <c r="G166" s="10"/>
    </row>
    <row r="167" spans="1:7">
      <c r="A167" s="21">
        <v>148</v>
      </c>
      <c r="B167" s="19" t="s">
        <v>19</v>
      </c>
      <c r="C167" s="46" t="s">
        <v>31</v>
      </c>
      <c r="D167" s="222">
        <v>12197.18</v>
      </c>
      <c r="E167" s="69">
        <f t="shared" si="50"/>
        <v>3659.154</v>
      </c>
      <c r="F167" s="70">
        <f t="shared" si="49"/>
        <v>15856.334000000001</v>
      </c>
      <c r="G167" s="10"/>
    </row>
    <row r="168" spans="1:7">
      <c r="A168" s="21">
        <v>149</v>
      </c>
      <c r="B168" s="19" t="s">
        <v>560</v>
      </c>
      <c r="C168" s="46" t="s">
        <v>31</v>
      </c>
      <c r="D168" s="98">
        <v>28197</v>
      </c>
      <c r="E168" s="69">
        <f t="shared" si="50"/>
        <v>8459.1</v>
      </c>
      <c r="F168" s="70">
        <f t="shared" si="49"/>
        <v>36656.1</v>
      </c>
      <c r="G168" s="10"/>
    </row>
    <row r="169" spans="1:7">
      <c r="A169" s="21">
        <v>150</v>
      </c>
      <c r="B169" s="19" t="s">
        <v>424</v>
      </c>
      <c r="C169" s="46" t="s">
        <v>31</v>
      </c>
      <c r="D169" s="98">
        <v>55215.85</v>
      </c>
      <c r="E169" s="69">
        <f t="shared" si="50"/>
        <v>16564.754999999997</v>
      </c>
      <c r="F169" s="70">
        <f t="shared" si="49"/>
        <v>71780.604999999996</v>
      </c>
      <c r="G169" s="10"/>
    </row>
    <row r="170" spans="1:7">
      <c r="A170" s="21">
        <v>151</v>
      </c>
      <c r="B170" s="19" t="s">
        <v>22</v>
      </c>
      <c r="C170" s="46" t="s">
        <v>31</v>
      </c>
      <c r="D170" s="98">
        <v>68724.17</v>
      </c>
      <c r="E170" s="69">
        <f t="shared" si="50"/>
        <v>20617.251</v>
      </c>
      <c r="F170" s="70">
        <f t="shared" ref="F170:F171" si="51">E170+D170</f>
        <v>89341.421000000002</v>
      </c>
      <c r="G170" s="10"/>
    </row>
    <row r="171" spans="1:7">
      <c r="A171" s="21">
        <v>152</v>
      </c>
      <c r="B171" s="19" t="s">
        <v>23</v>
      </c>
      <c r="C171" s="46" t="s">
        <v>31</v>
      </c>
      <c r="D171" s="98">
        <v>131476.20000000001</v>
      </c>
      <c r="E171" s="69">
        <f t="shared" si="50"/>
        <v>39442.86</v>
      </c>
      <c r="F171" s="70">
        <f t="shared" si="51"/>
        <v>170919.06</v>
      </c>
      <c r="G171" s="10"/>
    </row>
    <row r="172" spans="1:7">
      <c r="A172" s="23"/>
      <c r="B172" s="36" t="s">
        <v>21</v>
      </c>
      <c r="C172" s="388"/>
      <c r="D172" s="80"/>
      <c r="E172" s="69"/>
      <c r="F172" s="70"/>
      <c r="G172" s="10"/>
    </row>
    <row r="173" spans="1:7">
      <c r="A173" s="21">
        <v>153</v>
      </c>
      <c r="B173" s="19" t="s">
        <v>16</v>
      </c>
      <c r="C173" s="46" t="s">
        <v>31</v>
      </c>
      <c r="D173" s="98">
        <v>2128.33</v>
      </c>
      <c r="E173" s="69">
        <f t="shared" ref="E173:E205" si="52">D173*0.5</f>
        <v>1064.165</v>
      </c>
      <c r="F173" s="70">
        <f t="shared" si="49"/>
        <v>3192.4949999999999</v>
      </c>
      <c r="G173" s="10"/>
    </row>
    <row r="174" spans="1:7">
      <c r="A174" s="21">
        <v>154</v>
      </c>
      <c r="B174" s="19" t="s">
        <v>17</v>
      </c>
      <c r="C174" s="46" t="s">
        <v>31</v>
      </c>
      <c r="D174" s="98">
        <v>4011.46</v>
      </c>
      <c r="E174" s="69">
        <f t="shared" ref="E174:E180" si="53">0.3*D174</f>
        <v>1203.4379999999999</v>
      </c>
      <c r="F174" s="70">
        <f t="shared" si="49"/>
        <v>5214.8980000000001</v>
      </c>
      <c r="G174" s="10"/>
    </row>
    <row r="175" spans="1:7">
      <c r="A175" s="21">
        <v>155</v>
      </c>
      <c r="B175" s="19" t="s">
        <v>18</v>
      </c>
      <c r="C175" s="46" t="s">
        <v>31</v>
      </c>
      <c r="D175" s="98">
        <v>8589.94</v>
      </c>
      <c r="E175" s="69">
        <f t="shared" si="53"/>
        <v>2576.982</v>
      </c>
      <c r="F175" s="70">
        <f t="shared" si="49"/>
        <v>11166.922</v>
      </c>
      <c r="G175" s="10"/>
    </row>
    <row r="176" spans="1:7">
      <c r="A176" s="21">
        <v>156</v>
      </c>
      <c r="B176" s="19" t="s">
        <v>19</v>
      </c>
      <c r="C176" s="46" t="s">
        <v>31</v>
      </c>
      <c r="D176" s="98">
        <v>10250.85</v>
      </c>
      <c r="E176" s="69">
        <f t="shared" si="53"/>
        <v>3075.2550000000001</v>
      </c>
      <c r="F176" s="70">
        <f t="shared" si="49"/>
        <v>13326.105</v>
      </c>
      <c r="G176" s="10"/>
    </row>
    <row r="177" spans="1:7">
      <c r="A177" s="21">
        <v>157</v>
      </c>
      <c r="B177" s="19" t="s">
        <v>560</v>
      </c>
      <c r="C177" s="46" t="s">
        <v>31</v>
      </c>
      <c r="D177" s="98">
        <v>23218.12</v>
      </c>
      <c r="E177" s="69">
        <f t="shared" si="53"/>
        <v>6965.4359999999997</v>
      </c>
      <c r="F177" s="70">
        <f t="shared" ref="F177" si="54">E177+D177</f>
        <v>30183.555999999997</v>
      </c>
      <c r="G177" s="10"/>
    </row>
    <row r="178" spans="1:7">
      <c r="A178" s="21">
        <v>158</v>
      </c>
      <c r="B178" s="19" t="s">
        <v>424</v>
      </c>
      <c r="C178" s="46" t="s">
        <v>31</v>
      </c>
      <c r="D178" s="98">
        <v>35896.14</v>
      </c>
      <c r="E178" s="69">
        <f t="shared" si="53"/>
        <v>10768.841999999999</v>
      </c>
      <c r="F178" s="70">
        <f t="shared" si="49"/>
        <v>46664.981999999996</v>
      </c>
      <c r="G178" s="10"/>
    </row>
    <row r="179" spans="1:7">
      <c r="A179" s="21">
        <v>159</v>
      </c>
      <c r="B179" s="19" t="s">
        <v>22</v>
      </c>
      <c r="C179" s="46" t="s">
        <v>31</v>
      </c>
      <c r="D179" s="98">
        <v>39443.99</v>
      </c>
      <c r="E179" s="69">
        <f t="shared" si="53"/>
        <v>11833.196999999998</v>
      </c>
      <c r="F179" s="70">
        <f t="shared" si="49"/>
        <v>51277.186999999998</v>
      </c>
      <c r="G179" s="10"/>
    </row>
    <row r="180" spans="1:7">
      <c r="A180" s="21">
        <v>160</v>
      </c>
      <c r="B180" s="19" t="s">
        <v>23</v>
      </c>
      <c r="C180" s="46" t="s">
        <v>31</v>
      </c>
      <c r="D180" s="98">
        <v>145781.81</v>
      </c>
      <c r="E180" s="69">
        <f t="shared" si="53"/>
        <v>43734.542999999998</v>
      </c>
      <c r="F180" s="70">
        <f t="shared" si="49"/>
        <v>189516.353</v>
      </c>
      <c r="G180" s="10"/>
    </row>
    <row r="181" spans="1:7">
      <c r="A181" s="21"/>
      <c r="B181" s="119" t="s">
        <v>488</v>
      </c>
      <c r="C181" s="46"/>
      <c r="D181" s="98"/>
      <c r="E181" s="69"/>
      <c r="F181" s="70"/>
      <c r="G181" s="10"/>
    </row>
    <row r="182" spans="1:7">
      <c r="A182" s="21"/>
      <c r="B182" s="119" t="s">
        <v>489</v>
      </c>
      <c r="C182" s="46"/>
      <c r="D182" s="98"/>
      <c r="E182" s="69"/>
      <c r="F182" s="70"/>
      <c r="G182" s="10"/>
    </row>
    <row r="183" spans="1:7">
      <c r="A183" s="21">
        <v>161</v>
      </c>
      <c r="B183" s="120" t="s">
        <v>490</v>
      </c>
      <c r="C183" s="46" t="s">
        <v>31</v>
      </c>
      <c r="D183" s="98">
        <v>2471.25</v>
      </c>
      <c r="E183" s="69">
        <f t="shared" si="52"/>
        <v>1235.625</v>
      </c>
      <c r="F183" s="70">
        <f t="shared" ref="F183:F217" si="55">E183+D183</f>
        <v>3706.875</v>
      </c>
      <c r="G183" s="10"/>
    </row>
    <row r="184" spans="1:7">
      <c r="A184" s="21">
        <v>162</v>
      </c>
      <c r="B184" s="120" t="s">
        <v>491</v>
      </c>
      <c r="C184" s="46" t="s">
        <v>31</v>
      </c>
      <c r="D184" s="98">
        <v>3019.82</v>
      </c>
      <c r="E184" s="69">
        <f t="shared" si="52"/>
        <v>1509.91</v>
      </c>
      <c r="F184" s="70">
        <f t="shared" si="55"/>
        <v>4529.7300000000005</v>
      </c>
      <c r="G184" s="10"/>
    </row>
    <row r="185" spans="1:7">
      <c r="A185" s="21">
        <v>163</v>
      </c>
      <c r="B185" s="120" t="s">
        <v>16</v>
      </c>
      <c r="C185" s="46" t="s">
        <v>31</v>
      </c>
      <c r="D185" s="98">
        <v>7688.88</v>
      </c>
      <c r="E185" s="69">
        <f t="shared" si="52"/>
        <v>3844.44</v>
      </c>
      <c r="F185" s="70">
        <f t="shared" si="55"/>
        <v>11533.32</v>
      </c>
      <c r="G185" s="10"/>
    </row>
    <row r="186" spans="1:7">
      <c r="A186" s="21">
        <v>164</v>
      </c>
      <c r="B186" s="120" t="s">
        <v>17</v>
      </c>
      <c r="C186" s="46" t="s">
        <v>31</v>
      </c>
      <c r="D186" s="98">
        <v>30090.2</v>
      </c>
      <c r="E186" s="69">
        <f t="shared" ref="E186:E188" si="56">0.3*D186</f>
        <v>9027.06</v>
      </c>
      <c r="F186" s="70">
        <f t="shared" si="55"/>
        <v>39117.26</v>
      </c>
      <c r="G186" s="10"/>
    </row>
    <row r="187" spans="1:7">
      <c r="A187" s="21">
        <v>165</v>
      </c>
      <c r="B187" s="120" t="s">
        <v>492</v>
      </c>
      <c r="C187" s="46" t="s">
        <v>31</v>
      </c>
      <c r="D187" s="98">
        <v>39092.19</v>
      </c>
      <c r="E187" s="69">
        <f t="shared" si="56"/>
        <v>11727.657000000001</v>
      </c>
      <c r="F187" s="70">
        <f t="shared" si="55"/>
        <v>50819.847000000002</v>
      </c>
      <c r="G187" s="10"/>
    </row>
    <row r="188" spans="1:7">
      <c r="A188" s="21">
        <v>166</v>
      </c>
      <c r="B188" s="120" t="s">
        <v>19</v>
      </c>
      <c r="C188" s="46" t="s">
        <v>31</v>
      </c>
      <c r="D188" s="98">
        <v>61596.639999999999</v>
      </c>
      <c r="E188" s="69">
        <f t="shared" si="56"/>
        <v>18478.991999999998</v>
      </c>
      <c r="F188" s="70">
        <f t="shared" si="55"/>
        <v>80075.631999999998</v>
      </c>
      <c r="G188" s="10"/>
    </row>
    <row r="189" spans="1:7">
      <c r="A189" s="21"/>
      <c r="B189" s="119" t="s">
        <v>493</v>
      </c>
      <c r="C189" s="46"/>
      <c r="D189" s="98"/>
      <c r="E189" s="69"/>
      <c r="F189" s="70"/>
      <c r="G189" s="10"/>
    </row>
    <row r="190" spans="1:7">
      <c r="A190" s="21"/>
      <c r="B190" s="119" t="s">
        <v>489</v>
      </c>
      <c r="C190" s="46"/>
      <c r="D190" s="98"/>
      <c r="E190" s="69"/>
      <c r="F190" s="70"/>
      <c r="G190" s="10"/>
    </row>
    <row r="191" spans="1:7">
      <c r="A191" s="21">
        <v>167</v>
      </c>
      <c r="B191" s="120" t="s">
        <v>490</v>
      </c>
      <c r="C191" s="46" t="s">
        <v>31</v>
      </c>
      <c r="D191" s="98">
        <v>2471.25</v>
      </c>
      <c r="E191" s="69">
        <f t="shared" si="52"/>
        <v>1235.625</v>
      </c>
      <c r="F191" s="70">
        <f t="shared" si="55"/>
        <v>3706.875</v>
      </c>
      <c r="G191" s="201"/>
    </row>
    <row r="192" spans="1:7">
      <c r="A192" s="21">
        <v>168</v>
      </c>
      <c r="B192" s="120" t="s">
        <v>491</v>
      </c>
      <c r="C192" s="46" t="s">
        <v>31</v>
      </c>
      <c r="D192" s="98">
        <v>3019.82</v>
      </c>
      <c r="E192" s="69">
        <f t="shared" si="52"/>
        <v>1509.91</v>
      </c>
      <c r="F192" s="70">
        <f t="shared" si="55"/>
        <v>4529.7300000000005</v>
      </c>
      <c r="G192" s="10"/>
    </row>
    <row r="193" spans="1:7">
      <c r="A193" s="21">
        <v>169</v>
      </c>
      <c r="B193" s="120" t="s">
        <v>16</v>
      </c>
      <c r="C193" s="46" t="s">
        <v>31</v>
      </c>
      <c r="D193" s="98">
        <v>7688.88</v>
      </c>
      <c r="E193" s="69">
        <f t="shared" si="52"/>
        <v>3844.44</v>
      </c>
      <c r="F193" s="70">
        <f t="shared" si="55"/>
        <v>11533.32</v>
      </c>
      <c r="G193" s="10"/>
    </row>
    <row r="194" spans="1:7">
      <c r="A194" s="21">
        <v>170</v>
      </c>
      <c r="B194" s="120" t="s">
        <v>17</v>
      </c>
      <c r="C194" s="46" t="s">
        <v>31</v>
      </c>
      <c r="D194" s="98">
        <v>30090.2</v>
      </c>
      <c r="E194" s="69">
        <f t="shared" ref="E194:E196" si="57">0.3*D194</f>
        <v>9027.06</v>
      </c>
      <c r="F194" s="70">
        <f t="shared" si="55"/>
        <v>39117.26</v>
      </c>
      <c r="G194" s="10"/>
    </row>
    <row r="195" spans="1:7">
      <c r="A195" s="21">
        <v>171</v>
      </c>
      <c r="B195" s="120" t="s">
        <v>492</v>
      </c>
      <c r="C195" s="46" t="s">
        <v>31</v>
      </c>
      <c r="D195" s="98">
        <v>39092.19</v>
      </c>
      <c r="E195" s="69">
        <f t="shared" si="57"/>
        <v>11727.657000000001</v>
      </c>
      <c r="F195" s="70">
        <f t="shared" si="55"/>
        <v>50819.847000000002</v>
      </c>
      <c r="G195" s="10"/>
    </row>
    <row r="196" spans="1:7">
      <c r="A196" s="21">
        <v>172</v>
      </c>
      <c r="B196" s="120" t="s">
        <v>19</v>
      </c>
      <c r="C196" s="46" t="s">
        <v>31</v>
      </c>
      <c r="D196" s="98">
        <v>52674.99</v>
      </c>
      <c r="E196" s="69">
        <f t="shared" si="57"/>
        <v>15802.496999999999</v>
      </c>
      <c r="F196" s="70">
        <f t="shared" si="55"/>
        <v>68477.486999999994</v>
      </c>
      <c r="G196" s="10"/>
    </row>
    <row r="197" spans="1:7">
      <c r="A197" s="21"/>
      <c r="B197" s="119" t="s">
        <v>494</v>
      </c>
      <c r="C197" s="46"/>
      <c r="D197" s="98"/>
      <c r="E197" s="69"/>
      <c r="F197" s="70"/>
      <c r="G197" s="10"/>
    </row>
    <row r="198" spans="1:7">
      <c r="A198" s="21"/>
      <c r="B198" s="119" t="s">
        <v>489</v>
      </c>
      <c r="C198" s="46"/>
      <c r="D198" s="98"/>
      <c r="E198" s="69"/>
      <c r="F198" s="70"/>
      <c r="G198" s="10"/>
    </row>
    <row r="199" spans="1:7">
      <c r="A199" s="21">
        <v>173</v>
      </c>
      <c r="B199" s="121" t="s">
        <v>16</v>
      </c>
      <c r="C199" s="46" t="s">
        <v>31</v>
      </c>
      <c r="D199" s="98">
        <v>7688.88</v>
      </c>
      <c r="E199" s="69">
        <f t="shared" si="52"/>
        <v>3844.44</v>
      </c>
      <c r="F199" s="70">
        <f t="shared" si="55"/>
        <v>11533.32</v>
      </c>
      <c r="G199" s="10"/>
    </row>
    <row r="200" spans="1:7">
      <c r="A200" s="21">
        <v>174</v>
      </c>
      <c r="B200" s="121" t="s">
        <v>17</v>
      </c>
      <c r="C200" s="46" t="s">
        <v>31</v>
      </c>
      <c r="D200" s="98">
        <v>30090.2</v>
      </c>
      <c r="E200" s="69">
        <f t="shared" ref="E200:E202" si="58">0.3*D200</f>
        <v>9027.06</v>
      </c>
      <c r="F200" s="70">
        <f t="shared" si="55"/>
        <v>39117.26</v>
      </c>
      <c r="G200" s="10"/>
    </row>
    <row r="201" spans="1:7">
      <c r="A201" s="21">
        <v>175</v>
      </c>
      <c r="B201" s="121" t="s">
        <v>18</v>
      </c>
      <c r="C201" s="46" t="s">
        <v>31</v>
      </c>
      <c r="D201" s="98">
        <v>46789.02</v>
      </c>
      <c r="E201" s="69">
        <f t="shared" si="58"/>
        <v>14036.705999999998</v>
      </c>
      <c r="F201" s="70">
        <f t="shared" si="55"/>
        <v>60825.725999999995</v>
      </c>
      <c r="G201" s="10"/>
    </row>
    <row r="202" spans="1:7">
      <c r="A202" s="21">
        <v>176</v>
      </c>
      <c r="B202" s="121" t="s">
        <v>19</v>
      </c>
      <c r="C202" s="46" t="s">
        <v>31</v>
      </c>
      <c r="D202" s="98">
        <v>56710.91</v>
      </c>
      <c r="E202" s="69">
        <f t="shared" si="58"/>
        <v>17013.273000000001</v>
      </c>
      <c r="F202" s="70">
        <f t="shared" si="55"/>
        <v>73724.183000000005</v>
      </c>
      <c r="G202" s="10"/>
    </row>
    <row r="203" spans="1:7">
      <c r="A203" s="21"/>
      <c r="B203" s="119" t="s">
        <v>495</v>
      </c>
      <c r="C203" s="46"/>
      <c r="D203" s="98"/>
      <c r="E203" s="69"/>
      <c r="F203" s="70"/>
      <c r="G203" s="10"/>
    </row>
    <row r="204" spans="1:7">
      <c r="A204" s="21"/>
      <c r="B204" s="119" t="s">
        <v>489</v>
      </c>
      <c r="C204" s="46"/>
      <c r="D204" s="98"/>
      <c r="E204" s="69"/>
      <c r="F204" s="70"/>
      <c r="G204" s="10"/>
    </row>
    <row r="205" spans="1:7">
      <c r="A205" s="21">
        <v>177</v>
      </c>
      <c r="B205" s="121" t="s">
        <v>16</v>
      </c>
      <c r="C205" s="46" t="s">
        <v>31</v>
      </c>
      <c r="D205" s="98">
        <v>7688.88</v>
      </c>
      <c r="E205" s="69">
        <f t="shared" si="52"/>
        <v>3844.44</v>
      </c>
      <c r="F205" s="70">
        <f t="shared" si="55"/>
        <v>11533.32</v>
      </c>
      <c r="G205" s="10"/>
    </row>
    <row r="206" spans="1:7">
      <c r="A206" s="21">
        <v>178</v>
      </c>
      <c r="B206" s="121" t="s">
        <v>17</v>
      </c>
      <c r="C206" s="46" t="s">
        <v>31</v>
      </c>
      <c r="D206" s="98">
        <v>30090.2</v>
      </c>
      <c r="E206" s="69">
        <f t="shared" ref="E206:E208" si="59">0.3*D206</f>
        <v>9027.06</v>
      </c>
      <c r="F206" s="70">
        <f t="shared" si="55"/>
        <v>39117.26</v>
      </c>
      <c r="G206" s="10"/>
    </row>
    <row r="207" spans="1:7">
      <c r="A207" s="21">
        <v>179</v>
      </c>
      <c r="B207" s="121" t="s">
        <v>492</v>
      </c>
      <c r="C207" s="46" t="s">
        <v>31</v>
      </c>
      <c r="D207" s="98">
        <v>43720.91</v>
      </c>
      <c r="E207" s="69">
        <f t="shared" si="59"/>
        <v>13116.273000000001</v>
      </c>
      <c r="F207" s="70">
        <f t="shared" si="55"/>
        <v>56837.183000000005</v>
      </c>
      <c r="G207" s="10"/>
    </row>
    <row r="208" spans="1:7">
      <c r="A208" s="21">
        <v>180</v>
      </c>
      <c r="B208" s="121" t="s">
        <v>19</v>
      </c>
      <c r="C208" s="46" t="s">
        <v>31</v>
      </c>
      <c r="D208" s="98">
        <v>52381.33</v>
      </c>
      <c r="E208" s="69">
        <f t="shared" si="59"/>
        <v>15714.398999999999</v>
      </c>
      <c r="F208" s="70">
        <f t="shared" si="55"/>
        <v>68095.729000000007</v>
      </c>
      <c r="G208" s="10"/>
    </row>
    <row r="209" spans="1:7">
      <c r="A209" s="26"/>
      <c r="B209" s="128"/>
      <c r="C209" s="380"/>
      <c r="D209" s="312"/>
      <c r="E209" s="81"/>
      <c r="F209" s="99"/>
      <c r="G209" s="10"/>
    </row>
    <row r="210" spans="1:7">
      <c r="A210" s="251"/>
      <c r="B210" s="459" t="s">
        <v>567</v>
      </c>
      <c r="C210" s="459"/>
      <c r="D210" s="459"/>
      <c r="E210" s="459"/>
      <c r="F210" s="378"/>
      <c r="G210" s="10"/>
    </row>
    <row r="211" spans="1:7" ht="14.25">
      <c r="A211" s="29" t="s">
        <v>148</v>
      </c>
      <c r="B211" s="118" t="s">
        <v>482</v>
      </c>
      <c r="C211" s="196" t="s">
        <v>387</v>
      </c>
      <c r="D211" s="71" t="s">
        <v>151</v>
      </c>
      <c r="E211" s="53" t="s">
        <v>975</v>
      </c>
      <c r="F211" s="71" t="s">
        <v>386</v>
      </c>
      <c r="G211" s="10"/>
    </row>
    <row r="212" spans="1:7">
      <c r="A212" s="21">
        <v>181</v>
      </c>
      <c r="B212" s="121" t="s">
        <v>561</v>
      </c>
      <c r="C212" s="46" t="s">
        <v>31</v>
      </c>
      <c r="D212" s="98">
        <v>110526.73</v>
      </c>
      <c r="E212" s="69">
        <f t="shared" ref="E212:E217" si="60">0.3*D212</f>
        <v>33158.019</v>
      </c>
      <c r="F212" s="70">
        <f t="shared" si="55"/>
        <v>143684.74900000001</v>
      </c>
      <c r="G212" s="201"/>
    </row>
    <row r="213" spans="1:7">
      <c r="A213" s="21">
        <v>182</v>
      </c>
      <c r="B213" s="121" t="s">
        <v>562</v>
      </c>
      <c r="C213" s="46" t="s">
        <v>31</v>
      </c>
      <c r="D213" s="98">
        <v>122307.99</v>
      </c>
      <c r="E213" s="69">
        <f t="shared" si="60"/>
        <v>36692.396999999997</v>
      </c>
      <c r="F213" s="70">
        <f t="shared" si="55"/>
        <v>159000.38699999999</v>
      </c>
      <c r="G213" s="10"/>
    </row>
    <row r="214" spans="1:7">
      <c r="A214" s="21">
        <v>183</v>
      </c>
      <c r="B214" s="121" t="s">
        <v>563</v>
      </c>
      <c r="C214" s="46" t="s">
        <v>31</v>
      </c>
      <c r="D214" s="98">
        <v>171964.38</v>
      </c>
      <c r="E214" s="69">
        <f t="shared" si="60"/>
        <v>51589.313999999998</v>
      </c>
      <c r="F214" s="70">
        <f t="shared" si="55"/>
        <v>223553.69400000002</v>
      </c>
      <c r="G214" s="10"/>
    </row>
    <row r="215" spans="1:7">
      <c r="A215" s="21">
        <v>184</v>
      </c>
      <c r="B215" s="121" t="s">
        <v>564</v>
      </c>
      <c r="C215" s="46" t="s">
        <v>31</v>
      </c>
      <c r="D215" s="98">
        <v>110526.73</v>
      </c>
      <c r="E215" s="69">
        <f t="shared" si="60"/>
        <v>33158.019</v>
      </c>
      <c r="F215" s="70">
        <f t="shared" si="55"/>
        <v>143684.74900000001</v>
      </c>
      <c r="G215" s="10"/>
    </row>
    <row r="216" spans="1:7">
      <c r="A216" s="21">
        <v>185</v>
      </c>
      <c r="B216" s="121" t="s">
        <v>565</v>
      </c>
      <c r="C216" s="46" t="s">
        <v>31</v>
      </c>
      <c r="D216" s="98">
        <v>122307.99</v>
      </c>
      <c r="E216" s="69">
        <f t="shared" si="60"/>
        <v>36692.396999999997</v>
      </c>
      <c r="F216" s="70">
        <f t="shared" si="55"/>
        <v>159000.38699999999</v>
      </c>
      <c r="G216" s="10"/>
    </row>
    <row r="217" spans="1:7">
      <c r="A217" s="21">
        <v>186</v>
      </c>
      <c r="B217" s="121" t="s">
        <v>566</v>
      </c>
      <c r="C217" s="46" t="s">
        <v>31</v>
      </c>
      <c r="D217" s="98">
        <v>171964.38</v>
      </c>
      <c r="E217" s="69">
        <f t="shared" si="60"/>
        <v>51589.313999999998</v>
      </c>
      <c r="F217" s="70">
        <f t="shared" si="55"/>
        <v>223553.69400000002</v>
      </c>
      <c r="G217" s="10"/>
    </row>
  </sheetData>
  <mergeCells count="5">
    <mergeCell ref="B210:E210"/>
    <mergeCell ref="B158:E158"/>
    <mergeCell ref="B46:F46"/>
    <mergeCell ref="B160:F161"/>
    <mergeCell ref="A2:F3"/>
  </mergeCells>
  <pageMargins left="1" right="0.7" top="0.21" bottom="0.25" header="0.18" footer="0.2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4" zoomScale="114" zoomScaleNormal="114" workbookViewId="0">
      <selection activeCell="C52" sqref="C52"/>
    </sheetView>
  </sheetViews>
  <sheetFormatPr defaultRowHeight="12.75"/>
  <cols>
    <col min="1" max="1" width="9.140625" style="7"/>
    <col min="2" max="2" width="51.7109375" customWidth="1"/>
    <col min="3" max="3" width="10.28515625" customWidth="1"/>
    <col min="4" max="6" width="20.7109375" style="10" customWidth="1"/>
  </cols>
  <sheetData>
    <row r="1" spans="1:6" ht="27" customHeight="1">
      <c r="A1" s="365"/>
      <c r="B1" s="366" t="s">
        <v>931</v>
      </c>
      <c r="C1" s="366"/>
      <c r="D1" s="367"/>
      <c r="E1" s="367"/>
      <c r="F1" s="364"/>
    </row>
    <row r="2" spans="1:6">
      <c r="A2" s="368"/>
      <c r="B2" s="304" t="s">
        <v>505</v>
      </c>
      <c r="C2" s="304"/>
      <c r="D2" s="337"/>
      <c r="E2" s="337"/>
      <c r="F2" s="285"/>
    </row>
    <row r="3" spans="1:6">
      <c r="A3" s="351"/>
      <c r="B3" s="475" t="s">
        <v>427</v>
      </c>
      <c r="C3" s="475"/>
      <c r="D3" s="475"/>
      <c r="E3" s="475"/>
      <c r="F3" s="369"/>
    </row>
    <row r="4" spans="1:6">
      <c r="A4" s="354"/>
      <c r="B4" s="370" t="s">
        <v>428</v>
      </c>
      <c r="C4" s="339"/>
      <c r="D4" s="340"/>
      <c r="E4" s="340"/>
      <c r="F4" s="287"/>
    </row>
    <row r="5" spans="1:6" s="203" customFormat="1">
      <c r="A5" s="196" t="s">
        <v>152</v>
      </c>
      <c r="B5" s="196"/>
      <c r="C5" s="197" t="s">
        <v>387</v>
      </c>
      <c r="D5" s="202" t="s">
        <v>151</v>
      </c>
      <c r="E5" s="198" t="s">
        <v>975</v>
      </c>
      <c r="F5" s="202" t="s">
        <v>386</v>
      </c>
    </row>
    <row r="6" spans="1:6" ht="15">
      <c r="A6" s="112"/>
      <c r="B6" s="62" t="s">
        <v>426</v>
      </c>
      <c r="C6" s="62"/>
      <c r="D6" s="82"/>
      <c r="E6" s="200"/>
      <c r="F6" s="64"/>
    </row>
    <row r="7" spans="1:6">
      <c r="A7" s="21">
        <v>1</v>
      </c>
      <c r="B7" s="11" t="s">
        <v>290</v>
      </c>
      <c r="C7" s="21" t="s">
        <v>0</v>
      </c>
      <c r="D7" s="94">
        <v>85.8</v>
      </c>
      <c r="E7" s="49">
        <f>1*D7</f>
        <v>85.8</v>
      </c>
      <c r="F7" s="64">
        <f t="shared" ref="F7:F27" si="0">D7+E7</f>
        <v>171.6</v>
      </c>
    </row>
    <row r="8" spans="1:6">
      <c r="A8" s="21">
        <v>2</v>
      </c>
      <c r="B8" s="11" t="s">
        <v>291</v>
      </c>
      <c r="C8" s="21" t="s">
        <v>0</v>
      </c>
      <c r="D8" s="94">
        <v>171.6</v>
      </c>
      <c r="E8" s="49">
        <f>1*D8</f>
        <v>171.6</v>
      </c>
      <c r="F8" s="64">
        <f t="shared" si="0"/>
        <v>343.2</v>
      </c>
    </row>
    <row r="9" spans="1:6">
      <c r="A9" s="21">
        <v>3</v>
      </c>
      <c r="B9" s="11" t="s">
        <v>292</v>
      </c>
      <c r="C9" s="21" t="s">
        <v>0</v>
      </c>
      <c r="D9" s="94">
        <v>217.8</v>
      </c>
      <c r="E9" s="49">
        <f>1*D9</f>
        <v>217.8</v>
      </c>
      <c r="F9" s="64">
        <f t="shared" si="0"/>
        <v>435.6</v>
      </c>
    </row>
    <row r="10" spans="1:6">
      <c r="A10" s="21">
        <v>4</v>
      </c>
      <c r="B10" s="11" t="s">
        <v>293</v>
      </c>
      <c r="C10" s="21" t="s">
        <v>0</v>
      </c>
      <c r="D10" s="94">
        <v>303.60000000000002</v>
      </c>
      <c r="E10" s="49">
        <f>1*D10</f>
        <v>303.60000000000002</v>
      </c>
      <c r="F10" s="64">
        <f t="shared" si="0"/>
        <v>607.20000000000005</v>
      </c>
    </row>
    <row r="11" spans="1:6">
      <c r="A11" s="21">
        <v>5</v>
      </c>
      <c r="B11" s="11" t="s">
        <v>83</v>
      </c>
      <c r="C11" s="21" t="s">
        <v>0</v>
      </c>
      <c r="D11" s="94">
        <v>514.79999999999995</v>
      </c>
      <c r="E11" s="49">
        <f>1*D11</f>
        <v>514.79999999999995</v>
      </c>
      <c r="F11" s="64">
        <f t="shared" si="0"/>
        <v>1029.5999999999999</v>
      </c>
    </row>
    <row r="12" spans="1:6">
      <c r="A12" s="21">
        <v>6</v>
      </c>
      <c r="B12" s="11" t="s">
        <v>294</v>
      </c>
      <c r="C12" s="21" t="s">
        <v>0</v>
      </c>
      <c r="D12" s="94">
        <v>772.2</v>
      </c>
      <c r="E12" s="49">
        <f>0.8*D12</f>
        <v>617.7600000000001</v>
      </c>
      <c r="F12" s="64">
        <f t="shared" si="0"/>
        <v>1389.96</v>
      </c>
    </row>
    <row r="13" spans="1:6">
      <c r="A13" s="21">
        <v>7</v>
      </c>
      <c r="B13" s="11" t="s">
        <v>295</v>
      </c>
      <c r="C13" s="21" t="s">
        <v>0</v>
      </c>
      <c r="D13" s="94">
        <v>1287</v>
      </c>
      <c r="E13" s="49">
        <f t="shared" ref="E13:E27" si="1">D13*0.5</f>
        <v>643.5</v>
      </c>
      <c r="F13" s="64">
        <f t="shared" si="0"/>
        <v>1930.5</v>
      </c>
    </row>
    <row r="14" spans="1:6">
      <c r="A14" s="21">
        <v>8</v>
      </c>
      <c r="B14" s="11" t="s">
        <v>296</v>
      </c>
      <c r="C14" s="21" t="s">
        <v>0</v>
      </c>
      <c r="D14" s="94">
        <v>1914</v>
      </c>
      <c r="E14" s="49">
        <f t="shared" si="1"/>
        <v>957</v>
      </c>
      <c r="F14" s="64">
        <f t="shared" si="0"/>
        <v>2871</v>
      </c>
    </row>
    <row r="15" spans="1:6">
      <c r="A15" s="21">
        <v>9</v>
      </c>
      <c r="B15" s="11" t="s">
        <v>406</v>
      </c>
      <c r="C15" s="21" t="s">
        <v>0</v>
      </c>
      <c r="D15" s="94">
        <v>3174.6</v>
      </c>
      <c r="E15" s="49">
        <f t="shared" si="1"/>
        <v>1587.3</v>
      </c>
      <c r="F15" s="64">
        <f t="shared" si="0"/>
        <v>4761.8999999999996</v>
      </c>
    </row>
    <row r="16" spans="1:6">
      <c r="A16" s="21">
        <v>10</v>
      </c>
      <c r="B16" s="11" t="s">
        <v>911</v>
      </c>
      <c r="C16" s="21" t="s">
        <v>0</v>
      </c>
      <c r="D16" s="94">
        <v>4224</v>
      </c>
      <c r="E16" s="49">
        <f t="shared" si="1"/>
        <v>2112</v>
      </c>
      <c r="F16" s="64">
        <f t="shared" si="0"/>
        <v>6336</v>
      </c>
    </row>
    <row r="17" spans="1:6" ht="15">
      <c r="A17" s="241"/>
      <c r="B17" s="474" t="s">
        <v>297</v>
      </c>
      <c r="C17" s="474"/>
      <c r="D17" s="67"/>
      <c r="E17" s="200"/>
      <c r="F17" s="64"/>
    </row>
    <row r="18" spans="1:6">
      <c r="A18" s="21">
        <v>11</v>
      </c>
      <c r="B18" s="11" t="s">
        <v>290</v>
      </c>
      <c r="C18" s="21" t="s">
        <v>0</v>
      </c>
      <c r="D18" s="94">
        <v>99</v>
      </c>
      <c r="E18" s="49">
        <f>1*D18</f>
        <v>99</v>
      </c>
      <c r="F18" s="64">
        <f t="shared" si="0"/>
        <v>198</v>
      </c>
    </row>
    <row r="19" spans="1:6">
      <c r="A19" s="21">
        <v>12</v>
      </c>
      <c r="B19" s="11" t="s">
        <v>291</v>
      </c>
      <c r="C19" s="21" t="s">
        <v>0</v>
      </c>
      <c r="D19" s="94">
        <v>171.6</v>
      </c>
      <c r="E19" s="49">
        <f>1*D19</f>
        <v>171.6</v>
      </c>
      <c r="F19" s="64">
        <f t="shared" si="0"/>
        <v>343.2</v>
      </c>
    </row>
    <row r="20" spans="1:6">
      <c r="A20" s="21">
        <v>13</v>
      </c>
      <c r="B20" s="11" t="s">
        <v>292</v>
      </c>
      <c r="C20" s="21" t="s">
        <v>0</v>
      </c>
      <c r="D20" s="94">
        <v>217.8</v>
      </c>
      <c r="E20" s="49">
        <f>1*D20</f>
        <v>217.8</v>
      </c>
      <c r="F20" s="64">
        <f t="shared" si="0"/>
        <v>435.6</v>
      </c>
    </row>
    <row r="21" spans="1:6">
      <c r="A21" s="21">
        <v>14</v>
      </c>
      <c r="B21" s="11" t="s">
        <v>293</v>
      </c>
      <c r="C21" s="21" t="s">
        <v>0</v>
      </c>
      <c r="D21" s="94">
        <v>310.2</v>
      </c>
      <c r="E21" s="49">
        <f>1*D21</f>
        <v>310.2</v>
      </c>
      <c r="F21" s="64">
        <f t="shared" si="0"/>
        <v>620.4</v>
      </c>
    </row>
    <row r="22" spans="1:6">
      <c r="A22" s="21">
        <v>15</v>
      </c>
      <c r="B22" s="11" t="s">
        <v>83</v>
      </c>
      <c r="C22" s="21" t="s">
        <v>0</v>
      </c>
      <c r="D22" s="94">
        <v>514.79999999999995</v>
      </c>
      <c r="E22" s="49">
        <f>1*D22</f>
        <v>514.79999999999995</v>
      </c>
      <c r="F22" s="64">
        <f t="shared" si="0"/>
        <v>1029.5999999999999</v>
      </c>
    </row>
    <row r="23" spans="1:6">
      <c r="A23" s="21">
        <v>16</v>
      </c>
      <c r="B23" s="11" t="s">
        <v>294</v>
      </c>
      <c r="C23" s="21" t="s">
        <v>0</v>
      </c>
      <c r="D23" s="94">
        <v>772.2</v>
      </c>
      <c r="E23" s="49">
        <f>0.8*D23</f>
        <v>617.7600000000001</v>
      </c>
      <c r="F23" s="64">
        <f t="shared" si="0"/>
        <v>1389.96</v>
      </c>
    </row>
    <row r="24" spans="1:6">
      <c r="A24" s="21">
        <v>17</v>
      </c>
      <c r="B24" s="11" t="s">
        <v>295</v>
      </c>
      <c r="C24" s="21" t="s">
        <v>0</v>
      </c>
      <c r="D24" s="94">
        <v>1029.5999999999999</v>
      </c>
      <c r="E24" s="49">
        <f>0.8*D24</f>
        <v>823.68</v>
      </c>
      <c r="F24" s="64">
        <f t="shared" si="0"/>
        <v>1853.2799999999997</v>
      </c>
    </row>
    <row r="25" spans="1:6">
      <c r="A25" s="21">
        <v>18</v>
      </c>
      <c r="B25" s="11" t="s">
        <v>296</v>
      </c>
      <c r="C25" s="21" t="s">
        <v>0</v>
      </c>
      <c r="D25" s="94">
        <v>1544.4</v>
      </c>
      <c r="E25" s="49">
        <f>0.8*D25</f>
        <v>1235.5200000000002</v>
      </c>
      <c r="F25" s="64">
        <f t="shared" si="0"/>
        <v>2779.92</v>
      </c>
    </row>
    <row r="26" spans="1:6">
      <c r="A26" s="21">
        <v>19</v>
      </c>
      <c r="B26" s="11" t="s">
        <v>406</v>
      </c>
      <c r="C26" s="21" t="s">
        <v>0</v>
      </c>
      <c r="D26" s="94">
        <v>2745.6</v>
      </c>
      <c r="E26" s="49">
        <f t="shared" si="1"/>
        <v>1372.8</v>
      </c>
      <c r="F26" s="64">
        <f t="shared" si="0"/>
        <v>4118.3999999999996</v>
      </c>
    </row>
    <row r="27" spans="1:6">
      <c r="A27" s="21">
        <v>20</v>
      </c>
      <c r="B27" s="11" t="s">
        <v>911</v>
      </c>
      <c r="C27" s="21" t="s">
        <v>0</v>
      </c>
      <c r="D27" s="94">
        <v>4204.2</v>
      </c>
      <c r="E27" s="49">
        <f t="shared" si="1"/>
        <v>2102.1</v>
      </c>
      <c r="F27" s="64">
        <f t="shared" si="0"/>
        <v>6306.2999999999993</v>
      </c>
    </row>
    <row r="28" spans="1:6" ht="14.25" customHeight="1">
      <c r="A28" s="26"/>
      <c r="B28" s="43"/>
      <c r="C28" s="26"/>
      <c r="D28" s="66"/>
      <c r="E28" s="66"/>
      <c r="F28" s="63"/>
    </row>
    <row r="29" spans="1:6">
      <c r="A29" s="38"/>
      <c r="B29" s="361" t="s">
        <v>506</v>
      </c>
      <c r="C29" s="114"/>
      <c r="D29" s="362"/>
      <c r="E29" s="363"/>
      <c r="F29" s="364"/>
    </row>
    <row r="30" spans="1:6" ht="15">
      <c r="A30" s="356"/>
      <c r="B30" s="476" t="s">
        <v>429</v>
      </c>
      <c r="C30" s="476"/>
      <c r="D30" s="476"/>
      <c r="E30" s="476"/>
      <c r="F30" s="285"/>
    </row>
    <row r="31" spans="1:6" ht="15">
      <c r="A31" s="357"/>
      <c r="B31" s="358" t="s">
        <v>430</v>
      </c>
      <c r="C31" s="359"/>
      <c r="D31" s="360"/>
      <c r="E31" s="360"/>
      <c r="F31" s="287"/>
    </row>
    <row r="32" spans="1:6" s="203" customFormat="1">
      <c r="A32" s="196" t="s">
        <v>152</v>
      </c>
      <c r="B32" s="196"/>
      <c r="C32" s="197" t="s">
        <v>387</v>
      </c>
      <c r="D32" s="202" t="s">
        <v>151</v>
      </c>
      <c r="E32" s="198" t="s">
        <v>975</v>
      </c>
      <c r="F32" s="202" t="s">
        <v>386</v>
      </c>
    </row>
    <row r="33" spans="1:6">
      <c r="A33" s="21"/>
      <c r="B33" s="61" t="s">
        <v>298</v>
      </c>
      <c r="C33" s="21"/>
      <c r="D33" s="49"/>
      <c r="E33" s="200"/>
      <c r="F33" s="64"/>
    </row>
    <row r="34" spans="1:6">
      <c r="A34" s="21">
        <v>21</v>
      </c>
      <c r="B34" s="60" t="s">
        <v>300</v>
      </c>
      <c r="C34" s="21" t="s">
        <v>31</v>
      </c>
      <c r="D34" s="94">
        <v>158.4</v>
      </c>
      <c r="E34" s="64">
        <f>1*D34</f>
        <v>158.4</v>
      </c>
      <c r="F34" s="64">
        <f t="shared" ref="F34:F41" si="2">D34+E34</f>
        <v>316.8</v>
      </c>
    </row>
    <row r="35" spans="1:6">
      <c r="A35" s="21">
        <v>22</v>
      </c>
      <c r="B35" s="60" t="s">
        <v>507</v>
      </c>
      <c r="C35" s="21" t="s">
        <v>31</v>
      </c>
      <c r="D35" s="95">
        <v>158.4</v>
      </c>
      <c r="E35" s="64">
        <f>1*D35</f>
        <v>158.4</v>
      </c>
      <c r="F35" s="64">
        <f t="shared" si="2"/>
        <v>316.8</v>
      </c>
    </row>
    <row r="36" spans="1:6">
      <c r="A36" s="21">
        <v>23</v>
      </c>
      <c r="B36" s="60" t="s">
        <v>508</v>
      </c>
      <c r="C36" s="21" t="s">
        <v>31</v>
      </c>
      <c r="D36" s="94">
        <v>264</v>
      </c>
      <c r="E36" s="64">
        <f>1*D36</f>
        <v>264</v>
      </c>
      <c r="F36" s="64">
        <f t="shared" si="2"/>
        <v>528</v>
      </c>
    </row>
    <row r="37" spans="1:6">
      <c r="A37" s="21">
        <v>24</v>
      </c>
      <c r="B37" s="60" t="s">
        <v>509</v>
      </c>
      <c r="C37" s="21" t="s">
        <v>31</v>
      </c>
      <c r="D37" s="94">
        <v>396</v>
      </c>
      <c r="E37" s="64">
        <f>1*D37</f>
        <v>396</v>
      </c>
      <c r="F37" s="64">
        <f t="shared" si="2"/>
        <v>792</v>
      </c>
    </row>
    <row r="38" spans="1:6">
      <c r="A38" s="21">
        <v>25</v>
      </c>
      <c r="B38" s="60" t="s">
        <v>510</v>
      </c>
      <c r="C38" s="21" t="s">
        <v>31</v>
      </c>
      <c r="D38" s="94">
        <v>726</v>
      </c>
      <c r="E38" s="64">
        <f>0.8*D38</f>
        <v>580.80000000000007</v>
      </c>
      <c r="F38" s="64">
        <f t="shared" si="2"/>
        <v>1306.8000000000002</v>
      </c>
    </row>
    <row r="39" spans="1:6">
      <c r="A39" s="21"/>
      <c r="B39" s="61" t="s">
        <v>912</v>
      </c>
      <c r="C39" s="21"/>
      <c r="D39" s="49"/>
      <c r="E39" s="200"/>
      <c r="F39" s="64">
        <f t="shared" si="2"/>
        <v>0</v>
      </c>
    </row>
    <row r="40" spans="1:6">
      <c r="A40" s="21">
        <v>26</v>
      </c>
      <c r="B40" s="60" t="s">
        <v>300</v>
      </c>
      <c r="C40" s="21" t="s">
        <v>31</v>
      </c>
      <c r="D40" s="94">
        <v>158.4</v>
      </c>
      <c r="E40" s="64">
        <f>1*D40</f>
        <v>158.4</v>
      </c>
      <c r="F40" s="64">
        <f t="shared" si="2"/>
        <v>316.8</v>
      </c>
    </row>
    <row r="41" spans="1:6">
      <c r="A41" s="21">
        <v>27</v>
      </c>
      <c r="B41" s="60" t="s">
        <v>507</v>
      </c>
      <c r="C41" s="21" t="s">
        <v>31</v>
      </c>
      <c r="D41" s="94">
        <v>297</v>
      </c>
      <c r="E41" s="64">
        <f>1*D41</f>
        <v>297</v>
      </c>
      <c r="F41" s="64">
        <f t="shared" si="2"/>
        <v>594</v>
      </c>
    </row>
    <row r="42" spans="1:6">
      <c r="A42" s="21">
        <v>28</v>
      </c>
      <c r="B42" s="60" t="s">
        <v>508</v>
      </c>
      <c r="C42" s="21" t="s">
        <v>31</v>
      </c>
      <c r="D42" s="94">
        <v>468.6</v>
      </c>
      <c r="E42" s="64">
        <f>1*D42</f>
        <v>468.6</v>
      </c>
      <c r="F42" s="64">
        <f t="shared" ref="F42" si="3">E42+D42</f>
        <v>937.2</v>
      </c>
    </row>
    <row r="43" spans="1:6">
      <c r="A43" s="21">
        <v>29</v>
      </c>
      <c r="B43" s="60" t="s">
        <v>509</v>
      </c>
      <c r="C43" s="21" t="s">
        <v>31</v>
      </c>
      <c r="D43" s="94">
        <v>396</v>
      </c>
      <c r="E43" s="64">
        <f>1*D43</f>
        <v>396</v>
      </c>
      <c r="F43" s="64">
        <f t="shared" ref="F43:F50" si="4">D43+E43</f>
        <v>792</v>
      </c>
    </row>
    <row r="44" spans="1:6">
      <c r="A44" s="21">
        <v>30</v>
      </c>
      <c r="B44" s="60" t="s">
        <v>510</v>
      </c>
      <c r="C44" s="21" t="s">
        <v>31</v>
      </c>
      <c r="D44" s="94">
        <v>726</v>
      </c>
      <c r="E44" s="64">
        <f>0.8*D44</f>
        <v>580.80000000000007</v>
      </c>
      <c r="F44" s="64">
        <f t="shared" si="4"/>
        <v>1306.8000000000002</v>
      </c>
    </row>
    <row r="45" spans="1:6" ht="15.75">
      <c r="A45" s="21"/>
      <c r="B45" s="61" t="s">
        <v>301</v>
      </c>
      <c r="C45" s="4"/>
      <c r="D45" s="49"/>
      <c r="E45" s="200"/>
      <c r="F45" s="64">
        <f t="shared" si="4"/>
        <v>0</v>
      </c>
    </row>
    <row r="46" spans="1:6">
      <c r="A46" s="21">
        <v>31</v>
      </c>
      <c r="B46" s="60" t="s">
        <v>300</v>
      </c>
      <c r="C46" s="21" t="s">
        <v>31</v>
      </c>
      <c r="D46" s="95">
        <v>198</v>
      </c>
      <c r="E46" s="64">
        <f>1*D46</f>
        <v>198</v>
      </c>
      <c r="F46" s="64">
        <f t="shared" si="4"/>
        <v>396</v>
      </c>
    </row>
    <row r="47" spans="1:6">
      <c r="A47" s="21">
        <v>32</v>
      </c>
      <c r="B47" s="60" t="s">
        <v>299</v>
      </c>
      <c r="C47" s="21" t="s">
        <v>31</v>
      </c>
      <c r="D47" s="95">
        <v>224.4</v>
      </c>
      <c r="E47" s="64">
        <f>1*D47</f>
        <v>224.4</v>
      </c>
      <c r="F47" s="64">
        <f t="shared" si="4"/>
        <v>448.8</v>
      </c>
    </row>
    <row r="48" spans="1:6">
      <c r="A48" s="21">
        <v>33</v>
      </c>
      <c r="B48" s="60" t="s">
        <v>508</v>
      </c>
      <c r="C48" s="21" t="s">
        <v>31</v>
      </c>
      <c r="D48" s="94">
        <v>356.4</v>
      </c>
      <c r="E48" s="64">
        <f>1*D48</f>
        <v>356.4</v>
      </c>
      <c r="F48" s="64">
        <f t="shared" si="4"/>
        <v>712.8</v>
      </c>
    </row>
    <row r="49" spans="1:6">
      <c r="A49" s="21">
        <v>34</v>
      </c>
      <c r="B49" s="60" t="s">
        <v>509</v>
      </c>
      <c r="C49" s="21" t="s">
        <v>31</v>
      </c>
      <c r="D49" s="94">
        <v>587.4</v>
      </c>
      <c r="E49" s="64">
        <f>1*D49</f>
        <v>587.4</v>
      </c>
      <c r="F49" s="64">
        <f t="shared" si="4"/>
        <v>1174.8</v>
      </c>
    </row>
    <row r="50" spans="1:6">
      <c r="A50" s="21">
        <v>35</v>
      </c>
      <c r="B50" s="60" t="s">
        <v>510</v>
      </c>
      <c r="C50" s="21" t="s">
        <v>31</v>
      </c>
      <c r="D50" s="94">
        <v>943.8</v>
      </c>
      <c r="E50" s="64">
        <f>0.8*D50</f>
        <v>755.04</v>
      </c>
      <c r="F50" s="64">
        <f t="shared" si="4"/>
        <v>1698.84</v>
      </c>
    </row>
    <row r="51" spans="1:6" ht="15.75">
      <c r="A51" s="21"/>
      <c r="B51" s="61" t="s">
        <v>302</v>
      </c>
      <c r="C51" s="4"/>
      <c r="D51" s="49"/>
      <c r="E51" s="200"/>
      <c r="F51" s="64"/>
    </row>
    <row r="52" spans="1:6">
      <c r="A52" s="21">
        <v>36</v>
      </c>
      <c r="B52" s="60" t="s">
        <v>303</v>
      </c>
      <c r="C52" s="21" t="s">
        <v>31</v>
      </c>
      <c r="D52" s="94">
        <v>270.60000000000002</v>
      </c>
      <c r="E52" s="64">
        <f>1*D52</f>
        <v>270.60000000000002</v>
      </c>
      <c r="F52" s="64">
        <f t="shared" ref="F52:F59" si="5">D52+E52</f>
        <v>541.20000000000005</v>
      </c>
    </row>
    <row r="53" spans="1:6">
      <c r="A53" s="21">
        <v>37</v>
      </c>
      <c r="B53" s="60" t="s">
        <v>304</v>
      </c>
      <c r="C53" s="21" t="s">
        <v>31</v>
      </c>
      <c r="D53" s="94">
        <v>429</v>
      </c>
      <c r="E53" s="64">
        <f>1*D53</f>
        <v>429</v>
      </c>
      <c r="F53" s="64">
        <f t="shared" si="5"/>
        <v>858</v>
      </c>
    </row>
    <row r="54" spans="1:6">
      <c r="A54" s="21">
        <v>38</v>
      </c>
      <c r="B54" s="60" t="s">
        <v>305</v>
      </c>
      <c r="C54" s="21" t="s">
        <v>31</v>
      </c>
      <c r="D54" s="94">
        <v>435.6</v>
      </c>
      <c r="E54" s="64">
        <f>1*D54</f>
        <v>435.6</v>
      </c>
      <c r="F54" s="64">
        <f t="shared" si="5"/>
        <v>871.2</v>
      </c>
    </row>
    <row r="55" spans="1:6">
      <c r="A55" s="21">
        <v>39</v>
      </c>
      <c r="B55" s="60" t="s">
        <v>306</v>
      </c>
      <c r="C55" s="21" t="s">
        <v>31</v>
      </c>
      <c r="D55" s="94">
        <v>798.6</v>
      </c>
      <c r="E55" s="64">
        <f>0.8*D55</f>
        <v>638.88000000000011</v>
      </c>
      <c r="F55" s="64">
        <f t="shared" si="5"/>
        <v>1437.48</v>
      </c>
    </row>
    <row r="56" spans="1:6">
      <c r="A56" s="21">
        <v>40</v>
      </c>
      <c r="B56" s="60" t="s">
        <v>307</v>
      </c>
      <c r="C56" s="21" t="s">
        <v>31</v>
      </c>
      <c r="D56" s="94">
        <v>805.2</v>
      </c>
      <c r="E56" s="64">
        <f>0.8*D56</f>
        <v>644.16000000000008</v>
      </c>
      <c r="F56" s="64">
        <f t="shared" si="5"/>
        <v>1449.3600000000001</v>
      </c>
    </row>
    <row r="57" spans="1:6">
      <c r="A57" s="21">
        <v>41</v>
      </c>
      <c r="B57" s="60" t="s">
        <v>308</v>
      </c>
      <c r="C57" s="21" t="s">
        <v>31</v>
      </c>
      <c r="D57" s="94">
        <v>732.6</v>
      </c>
      <c r="E57" s="64">
        <f>0.8*D57</f>
        <v>586.08000000000004</v>
      </c>
      <c r="F57" s="64">
        <f t="shared" si="5"/>
        <v>1318.68</v>
      </c>
    </row>
    <row r="58" spans="1:6">
      <c r="A58" s="21">
        <v>42</v>
      </c>
      <c r="B58" s="60" t="s">
        <v>309</v>
      </c>
      <c r="C58" s="21" t="s">
        <v>31</v>
      </c>
      <c r="D58" s="94">
        <v>1353</v>
      </c>
      <c r="E58" s="64">
        <f t="shared" ref="E58" si="6">D58*50%</f>
        <v>676.5</v>
      </c>
      <c r="F58" s="64">
        <f t="shared" si="5"/>
        <v>2029.5</v>
      </c>
    </row>
    <row r="59" spans="1:6">
      <c r="A59" s="21">
        <v>43</v>
      </c>
      <c r="B59" s="60" t="s">
        <v>913</v>
      </c>
      <c r="C59" s="21" t="s">
        <v>31</v>
      </c>
      <c r="D59" s="94">
        <v>1359.6</v>
      </c>
      <c r="E59" s="64">
        <f>0.8*D59</f>
        <v>1087.68</v>
      </c>
      <c r="F59" s="64">
        <f t="shared" si="5"/>
        <v>2447.2799999999997</v>
      </c>
    </row>
    <row r="60" spans="1:6">
      <c r="A60" s="21">
        <v>44</v>
      </c>
      <c r="B60" s="60" t="s">
        <v>914</v>
      </c>
      <c r="C60" s="21" t="s">
        <v>31</v>
      </c>
      <c r="D60" s="94">
        <v>1280.4000000000001</v>
      </c>
      <c r="E60" s="64">
        <f>0.8*D60</f>
        <v>1024.3200000000002</v>
      </c>
      <c r="F60" s="64">
        <f t="shared" ref="F60" si="7">E60+D60</f>
        <v>2304.7200000000003</v>
      </c>
    </row>
    <row r="61" spans="1:6">
      <c r="A61" s="21">
        <v>45</v>
      </c>
      <c r="B61" s="60" t="s">
        <v>915</v>
      </c>
      <c r="C61" s="21" t="s">
        <v>31</v>
      </c>
      <c r="D61" s="94">
        <v>1293.5999999999999</v>
      </c>
      <c r="E61" s="64">
        <f>0.8*D61</f>
        <v>1034.8799999999999</v>
      </c>
      <c r="F61" s="64">
        <f t="shared" ref="F61" si="8">D61+E61</f>
        <v>2328.4799999999996</v>
      </c>
    </row>
    <row r="62" spans="1:6">
      <c r="A62" s="26"/>
      <c r="B62" s="43"/>
      <c r="C62" s="26"/>
      <c r="D62" s="66"/>
      <c r="E62" s="63"/>
      <c r="F62" s="63"/>
    </row>
    <row r="63" spans="1:6">
      <c r="A63" s="296"/>
      <c r="B63" s="350" t="s">
        <v>447</v>
      </c>
      <c r="C63" s="266"/>
      <c r="D63" s="284"/>
      <c r="E63" s="337"/>
      <c r="F63" s="285"/>
    </row>
    <row r="64" spans="1:6">
      <c r="A64" s="351"/>
      <c r="B64" s="109" t="s">
        <v>431</v>
      </c>
      <c r="C64" s="352"/>
      <c r="D64" s="105"/>
      <c r="E64" s="63"/>
      <c r="F64" s="353"/>
    </row>
    <row r="65" spans="1:6">
      <c r="A65" s="354"/>
      <c r="B65" s="428" t="s">
        <v>432</v>
      </c>
      <c r="C65" s="428"/>
      <c r="D65" s="428"/>
      <c r="E65" s="340"/>
      <c r="F65" s="355"/>
    </row>
    <row r="66" spans="1:6" s="203" customFormat="1">
      <c r="A66" s="196" t="s">
        <v>152</v>
      </c>
      <c r="B66" s="196"/>
      <c r="C66" s="197" t="s">
        <v>387</v>
      </c>
      <c r="D66" s="202" t="s">
        <v>151</v>
      </c>
      <c r="E66" s="198" t="s">
        <v>975</v>
      </c>
      <c r="F66" s="202" t="s">
        <v>386</v>
      </c>
    </row>
    <row r="67" spans="1:6">
      <c r="A67" s="21">
        <v>46</v>
      </c>
      <c r="B67" s="59" t="s">
        <v>511</v>
      </c>
      <c r="C67" s="21" t="s">
        <v>31</v>
      </c>
      <c r="D67" s="94">
        <v>185.88</v>
      </c>
      <c r="E67" s="215">
        <f t="shared" ref="E67:E80" si="9">1*D67</f>
        <v>185.88</v>
      </c>
      <c r="F67" s="49">
        <f t="shared" ref="F67:F93" si="10">E67+D67</f>
        <v>371.76</v>
      </c>
    </row>
    <row r="68" spans="1:6">
      <c r="A68" s="21">
        <v>47</v>
      </c>
      <c r="B68" s="59" t="s">
        <v>287</v>
      </c>
      <c r="C68" s="21" t="s">
        <v>31</v>
      </c>
      <c r="D68" s="94">
        <v>61.23</v>
      </c>
      <c r="E68" s="64">
        <f t="shared" si="9"/>
        <v>61.23</v>
      </c>
      <c r="F68" s="49">
        <f t="shared" ref="F68:F82" si="11">E68+D68</f>
        <v>122.46</v>
      </c>
    </row>
    <row r="69" spans="1:6">
      <c r="A69" s="21">
        <v>48</v>
      </c>
      <c r="B69" s="59" t="s">
        <v>512</v>
      </c>
      <c r="C69" s="21" t="s">
        <v>31</v>
      </c>
      <c r="D69" s="94">
        <v>299.41000000000003</v>
      </c>
      <c r="E69" s="64">
        <f t="shared" si="9"/>
        <v>299.41000000000003</v>
      </c>
      <c r="F69" s="49">
        <f t="shared" si="11"/>
        <v>598.82000000000005</v>
      </c>
    </row>
    <row r="70" spans="1:6">
      <c r="A70" s="21">
        <v>49</v>
      </c>
      <c r="B70" s="59" t="s">
        <v>513</v>
      </c>
      <c r="C70" s="21" t="s">
        <v>31</v>
      </c>
      <c r="D70" s="94">
        <v>73.3</v>
      </c>
      <c r="E70" s="64">
        <f t="shared" si="9"/>
        <v>73.3</v>
      </c>
      <c r="F70" s="49">
        <f t="shared" si="11"/>
        <v>146.6</v>
      </c>
    </row>
    <row r="71" spans="1:6">
      <c r="A71" s="21">
        <v>50</v>
      </c>
      <c r="B71" s="59" t="s">
        <v>919</v>
      </c>
      <c r="C71" s="21" t="s">
        <v>31</v>
      </c>
      <c r="D71" s="94">
        <v>61.23</v>
      </c>
      <c r="E71" s="64">
        <f t="shared" si="9"/>
        <v>61.23</v>
      </c>
      <c r="F71" s="49">
        <f t="shared" si="11"/>
        <v>122.46</v>
      </c>
    </row>
    <row r="72" spans="1:6">
      <c r="A72" s="21">
        <v>51</v>
      </c>
      <c r="B72" s="59" t="s">
        <v>920</v>
      </c>
      <c r="C72" s="21" t="s">
        <v>31</v>
      </c>
      <c r="D72" s="94">
        <v>26.74</v>
      </c>
      <c r="E72" s="64">
        <f t="shared" si="9"/>
        <v>26.74</v>
      </c>
      <c r="F72" s="49">
        <f t="shared" si="11"/>
        <v>53.48</v>
      </c>
    </row>
    <row r="73" spans="1:6">
      <c r="A73" s="21">
        <v>52</v>
      </c>
      <c r="B73" s="59" t="s">
        <v>921</v>
      </c>
      <c r="C73" s="21" t="s">
        <v>31</v>
      </c>
      <c r="D73" s="94">
        <v>65.81</v>
      </c>
      <c r="E73" s="64">
        <f t="shared" si="9"/>
        <v>65.81</v>
      </c>
      <c r="F73" s="49">
        <f t="shared" si="11"/>
        <v>131.62</v>
      </c>
    </row>
    <row r="74" spans="1:6">
      <c r="A74" s="21">
        <v>53</v>
      </c>
      <c r="B74" s="193" t="s">
        <v>922</v>
      </c>
      <c r="C74" s="21" t="s">
        <v>31</v>
      </c>
      <c r="D74" s="94">
        <v>37.65</v>
      </c>
      <c r="E74" s="64">
        <f t="shared" si="9"/>
        <v>37.65</v>
      </c>
      <c r="F74" s="49">
        <f t="shared" si="11"/>
        <v>75.3</v>
      </c>
    </row>
    <row r="75" spans="1:6">
      <c r="A75" s="21">
        <v>54</v>
      </c>
      <c r="B75" s="193" t="s">
        <v>923</v>
      </c>
      <c r="C75" s="21" t="s">
        <v>31</v>
      </c>
      <c r="D75" s="94">
        <v>25.6</v>
      </c>
      <c r="E75" s="64">
        <f t="shared" si="9"/>
        <v>25.6</v>
      </c>
      <c r="F75" s="49">
        <f t="shared" si="11"/>
        <v>51.2</v>
      </c>
    </row>
    <row r="76" spans="1:6">
      <c r="A76" s="21">
        <v>55</v>
      </c>
      <c r="B76" s="193" t="s">
        <v>924</v>
      </c>
      <c r="C76" s="21" t="s">
        <v>31</v>
      </c>
      <c r="D76" s="94">
        <v>17.260000000000002</v>
      </c>
      <c r="E76" s="64">
        <f t="shared" si="9"/>
        <v>17.260000000000002</v>
      </c>
      <c r="F76" s="49">
        <f t="shared" si="11"/>
        <v>34.520000000000003</v>
      </c>
    </row>
    <row r="77" spans="1:6">
      <c r="A77" s="21">
        <v>56</v>
      </c>
      <c r="B77" s="59" t="s">
        <v>925</v>
      </c>
      <c r="C77" s="21" t="s">
        <v>31</v>
      </c>
      <c r="D77" s="94">
        <v>37.659999999999997</v>
      </c>
      <c r="E77" s="64">
        <f t="shared" si="9"/>
        <v>37.659999999999997</v>
      </c>
      <c r="F77" s="49">
        <f t="shared" si="11"/>
        <v>75.319999999999993</v>
      </c>
    </row>
    <row r="78" spans="1:6">
      <c r="A78" s="21">
        <v>57</v>
      </c>
      <c r="B78" s="193" t="s">
        <v>926</v>
      </c>
      <c r="C78" s="21" t="s">
        <v>31</v>
      </c>
      <c r="D78" s="94">
        <v>18.96</v>
      </c>
      <c r="E78" s="64">
        <f t="shared" si="9"/>
        <v>18.96</v>
      </c>
      <c r="F78" s="49">
        <f t="shared" si="11"/>
        <v>37.92</v>
      </c>
    </row>
    <row r="79" spans="1:6" s="142" customFormat="1">
      <c r="A79" s="21">
        <v>58</v>
      </c>
      <c r="B79" s="194" t="s">
        <v>932</v>
      </c>
      <c r="C79" s="40" t="s">
        <v>937</v>
      </c>
      <c r="D79" s="94">
        <v>213.44</v>
      </c>
      <c r="E79" s="64">
        <f t="shared" si="9"/>
        <v>213.44</v>
      </c>
      <c r="F79" s="187">
        <f t="shared" si="11"/>
        <v>426.88</v>
      </c>
    </row>
    <row r="80" spans="1:6">
      <c r="A80" s="21">
        <v>59</v>
      </c>
      <c r="B80" s="193" t="s">
        <v>933</v>
      </c>
      <c r="C80" s="21" t="s">
        <v>937</v>
      </c>
      <c r="D80" s="94">
        <v>270.08</v>
      </c>
      <c r="E80" s="64">
        <f t="shared" si="9"/>
        <v>270.08</v>
      </c>
      <c r="F80" s="49">
        <f t="shared" si="11"/>
        <v>540.16</v>
      </c>
    </row>
    <row r="81" spans="1:6">
      <c r="A81" s="21">
        <v>60</v>
      </c>
      <c r="B81" s="193" t="s">
        <v>934</v>
      </c>
      <c r="C81" s="40" t="s">
        <v>937</v>
      </c>
      <c r="D81" s="94">
        <v>1050.83</v>
      </c>
      <c r="E81" s="64">
        <f>1*D81</f>
        <v>1050.83</v>
      </c>
      <c r="F81" s="49">
        <f t="shared" si="11"/>
        <v>2101.66</v>
      </c>
    </row>
    <row r="82" spans="1:6">
      <c r="A82" s="21">
        <v>61</v>
      </c>
      <c r="B82" s="194" t="s">
        <v>935</v>
      </c>
      <c r="C82" s="21" t="s">
        <v>937</v>
      </c>
      <c r="D82" s="94">
        <v>1278.3499999999999</v>
      </c>
      <c r="E82" s="64">
        <f>1*D82</f>
        <v>1278.3499999999999</v>
      </c>
      <c r="F82" s="49">
        <f t="shared" si="11"/>
        <v>2556.6999999999998</v>
      </c>
    </row>
    <row r="83" spans="1:6">
      <c r="A83" s="21">
        <v>62</v>
      </c>
      <c r="B83" s="193" t="s">
        <v>936</v>
      </c>
      <c r="C83" s="40" t="s">
        <v>937</v>
      </c>
      <c r="D83" s="94">
        <v>2093.48</v>
      </c>
      <c r="E83" s="64">
        <f>1*D83</f>
        <v>2093.48</v>
      </c>
      <c r="F83" s="49">
        <f t="shared" si="10"/>
        <v>4186.96</v>
      </c>
    </row>
    <row r="84" spans="1:6">
      <c r="A84" s="21">
        <v>63</v>
      </c>
      <c r="B84" s="28" t="s">
        <v>927</v>
      </c>
      <c r="C84" s="21" t="s">
        <v>31</v>
      </c>
      <c r="D84" s="192">
        <v>4.8</v>
      </c>
      <c r="E84" s="64">
        <f t="shared" ref="E84:E92" si="12">D84</f>
        <v>4.8</v>
      </c>
      <c r="F84" s="49">
        <f t="shared" si="10"/>
        <v>9.6</v>
      </c>
    </row>
    <row r="85" spans="1:6">
      <c r="A85" s="21">
        <v>64</v>
      </c>
      <c r="B85" s="28" t="s">
        <v>928</v>
      </c>
      <c r="C85" s="21" t="s">
        <v>31</v>
      </c>
      <c r="D85" s="94">
        <v>7.2</v>
      </c>
      <c r="E85" s="64">
        <f t="shared" si="12"/>
        <v>7.2</v>
      </c>
      <c r="F85" s="49">
        <f t="shared" si="10"/>
        <v>14.4</v>
      </c>
    </row>
    <row r="86" spans="1:6">
      <c r="A86" s="21">
        <v>65</v>
      </c>
      <c r="B86" s="28" t="s">
        <v>288</v>
      </c>
      <c r="C86" s="21" t="s">
        <v>31</v>
      </c>
      <c r="D86" s="94">
        <v>9.6</v>
      </c>
      <c r="E86" s="64">
        <f t="shared" si="12"/>
        <v>9.6</v>
      </c>
      <c r="F86" s="49">
        <f t="shared" si="10"/>
        <v>19.2</v>
      </c>
    </row>
    <row r="87" spans="1:6">
      <c r="A87" s="21">
        <v>66</v>
      </c>
      <c r="B87" s="28" t="s">
        <v>407</v>
      </c>
      <c r="C87" s="21" t="s">
        <v>31</v>
      </c>
      <c r="D87" s="94">
        <v>21.6</v>
      </c>
      <c r="E87" s="64">
        <f t="shared" si="12"/>
        <v>21.6</v>
      </c>
      <c r="F87" s="49">
        <f t="shared" si="10"/>
        <v>43.2</v>
      </c>
    </row>
    <row r="88" spans="1:6">
      <c r="A88" s="21">
        <v>67</v>
      </c>
      <c r="B88" s="28" t="s">
        <v>289</v>
      </c>
      <c r="C88" s="21" t="s">
        <v>31</v>
      </c>
      <c r="D88" s="94">
        <v>36</v>
      </c>
      <c r="E88" s="64">
        <f t="shared" si="12"/>
        <v>36</v>
      </c>
      <c r="F88" s="49">
        <f t="shared" si="10"/>
        <v>72</v>
      </c>
    </row>
    <row r="89" spans="1:6">
      <c r="A89" s="21">
        <v>68</v>
      </c>
      <c r="B89" s="139" t="s">
        <v>929</v>
      </c>
      <c r="C89" s="21" t="s">
        <v>31</v>
      </c>
      <c r="D89" s="94">
        <v>26</v>
      </c>
      <c r="E89" s="64">
        <f t="shared" si="12"/>
        <v>26</v>
      </c>
      <c r="F89" s="49">
        <f t="shared" si="10"/>
        <v>52</v>
      </c>
    </row>
    <row r="90" spans="1:6">
      <c r="A90" s="21">
        <v>69</v>
      </c>
      <c r="B90" s="139" t="s">
        <v>930</v>
      </c>
      <c r="C90" s="21" t="s">
        <v>31</v>
      </c>
      <c r="D90" s="94">
        <v>53.6</v>
      </c>
      <c r="E90" s="64">
        <f t="shared" si="12"/>
        <v>53.6</v>
      </c>
      <c r="F90" s="49">
        <f t="shared" si="10"/>
        <v>107.2</v>
      </c>
    </row>
    <row r="91" spans="1:6">
      <c r="A91" s="21">
        <v>70</v>
      </c>
      <c r="B91" s="139" t="s">
        <v>916</v>
      </c>
      <c r="C91" s="21" t="s">
        <v>31</v>
      </c>
      <c r="D91" s="94">
        <v>93.58</v>
      </c>
      <c r="E91" s="64">
        <f t="shared" si="12"/>
        <v>93.58</v>
      </c>
      <c r="F91" s="49">
        <f t="shared" si="10"/>
        <v>187.16</v>
      </c>
    </row>
    <row r="92" spans="1:6">
      <c r="A92" s="21">
        <v>71</v>
      </c>
      <c r="B92" s="139" t="s">
        <v>917</v>
      </c>
      <c r="C92" s="21" t="s">
        <v>31</v>
      </c>
      <c r="D92" s="94">
        <v>155.88999999999999</v>
      </c>
      <c r="E92" s="64">
        <f t="shared" si="12"/>
        <v>155.88999999999999</v>
      </c>
      <c r="F92" s="49">
        <f t="shared" si="10"/>
        <v>311.77999999999997</v>
      </c>
    </row>
    <row r="93" spans="1:6">
      <c r="A93" s="21">
        <v>72</v>
      </c>
      <c r="B93" s="139" t="s">
        <v>918</v>
      </c>
      <c r="C93" s="21" t="s">
        <v>31</v>
      </c>
      <c r="D93" s="94">
        <v>211.15</v>
      </c>
      <c r="E93" s="64">
        <f>D93</f>
        <v>211.15</v>
      </c>
      <c r="F93" s="49">
        <f t="shared" si="10"/>
        <v>422.3</v>
      </c>
    </row>
  </sheetData>
  <mergeCells count="4">
    <mergeCell ref="B17:C17"/>
    <mergeCell ref="B3:E3"/>
    <mergeCell ref="B30:E30"/>
    <mergeCell ref="B65:D65"/>
  </mergeCells>
  <pageMargins left="0.52" right="0.25" top="0.75" bottom="1.1299999999999999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70" zoomScale="114" zoomScaleNormal="114" workbookViewId="0">
      <selection activeCell="K79" sqref="K79"/>
    </sheetView>
  </sheetViews>
  <sheetFormatPr defaultRowHeight="12.75"/>
  <cols>
    <col min="1" max="1" width="4.7109375" style="7" customWidth="1"/>
    <col min="2" max="2" width="40.28515625" customWidth="1"/>
    <col min="3" max="3" width="6.42578125" customWidth="1"/>
    <col min="4" max="4" width="12.5703125" customWidth="1"/>
    <col min="5" max="5" width="14.5703125" customWidth="1"/>
    <col min="6" max="6" width="13" customWidth="1"/>
  </cols>
  <sheetData>
    <row r="1" spans="1:6" s="394" customFormat="1" ht="20.100000000000001" customHeight="1">
      <c r="A1" s="392"/>
      <c r="B1" s="477" t="s">
        <v>1020</v>
      </c>
      <c r="C1" s="477"/>
      <c r="D1" s="477"/>
      <c r="E1" s="477"/>
      <c r="F1" s="393"/>
    </row>
    <row r="2" spans="1:6" ht="20.100000000000001" customHeight="1">
      <c r="A2" s="368"/>
      <c r="B2" s="476" t="s">
        <v>874</v>
      </c>
      <c r="C2" s="478"/>
      <c r="D2" s="478"/>
      <c r="E2" s="389"/>
      <c r="F2" s="285"/>
    </row>
    <row r="3" spans="1:6" ht="16.5" customHeight="1">
      <c r="A3" s="354"/>
      <c r="B3" s="249" t="s">
        <v>875</v>
      </c>
      <c r="C3" s="390"/>
      <c r="D3" s="390"/>
      <c r="E3" s="390"/>
      <c r="F3" s="287"/>
    </row>
    <row r="4" spans="1:6" s="203" customFormat="1" ht="26.25" customHeight="1">
      <c r="A4" s="196" t="s">
        <v>148</v>
      </c>
      <c r="B4" s="291" t="s">
        <v>482</v>
      </c>
      <c r="C4" s="196" t="s">
        <v>387</v>
      </c>
      <c r="D4" s="202" t="s">
        <v>151</v>
      </c>
      <c r="E4" s="198" t="s">
        <v>975</v>
      </c>
      <c r="F4" s="202" t="s">
        <v>386</v>
      </c>
    </row>
    <row r="5" spans="1:6" ht="20.100000000000001" customHeight="1">
      <c r="A5" s="113">
        <v>1</v>
      </c>
      <c r="B5" s="20" t="s">
        <v>876</v>
      </c>
      <c r="C5" s="182" t="s">
        <v>31</v>
      </c>
      <c r="D5" s="94">
        <v>1023.17</v>
      </c>
      <c r="E5" s="64">
        <f t="shared" ref="E5:E26" si="0">D5*0.5</f>
        <v>511.58499999999998</v>
      </c>
      <c r="F5" s="64">
        <f t="shared" ref="F5:F26" si="1">D5+E5</f>
        <v>1534.7549999999999</v>
      </c>
    </row>
    <row r="6" spans="1:6" ht="20.100000000000001" customHeight="1">
      <c r="A6" s="113">
        <v>2</v>
      </c>
      <c r="B6" s="20" t="s">
        <v>877</v>
      </c>
      <c r="C6" s="182" t="s">
        <v>31</v>
      </c>
      <c r="D6" s="94">
        <v>1066.25</v>
      </c>
      <c r="E6" s="64">
        <f t="shared" si="0"/>
        <v>533.125</v>
      </c>
      <c r="F6" s="64">
        <f t="shared" si="1"/>
        <v>1599.375</v>
      </c>
    </row>
    <row r="7" spans="1:6" ht="20.100000000000001" customHeight="1">
      <c r="A7" s="113">
        <v>3</v>
      </c>
      <c r="B7" s="20" t="s">
        <v>878</v>
      </c>
      <c r="C7" s="182" t="s">
        <v>31</v>
      </c>
      <c r="D7" s="94">
        <v>1103.95</v>
      </c>
      <c r="E7" s="64">
        <f t="shared" si="0"/>
        <v>551.97500000000002</v>
      </c>
      <c r="F7" s="64">
        <f t="shared" si="1"/>
        <v>1655.9250000000002</v>
      </c>
    </row>
    <row r="8" spans="1:6" ht="20.100000000000001" customHeight="1">
      <c r="A8" s="113">
        <v>4</v>
      </c>
      <c r="B8" s="20" t="s">
        <v>879</v>
      </c>
      <c r="C8" s="182" t="s">
        <v>31</v>
      </c>
      <c r="D8" s="94">
        <v>1233.19</v>
      </c>
      <c r="E8" s="64">
        <f t="shared" si="0"/>
        <v>616.59500000000003</v>
      </c>
      <c r="F8" s="64">
        <f t="shared" si="1"/>
        <v>1849.7850000000001</v>
      </c>
    </row>
    <row r="9" spans="1:6" ht="20.100000000000001" customHeight="1">
      <c r="A9" s="113">
        <v>5</v>
      </c>
      <c r="B9" s="20" t="s">
        <v>880</v>
      </c>
      <c r="C9" s="182" t="s">
        <v>31</v>
      </c>
      <c r="D9" s="94">
        <v>1638.86</v>
      </c>
      <c r="E9" s="64">
        <f t="shared" si="0"/>
        <v>819.43</v>
      </c>
      <c r="F9" s="64">
        <f t="shared" si="1"/>
        <v>2458.29</v>
      </c>
    </row>
    <row r="10" spans="1:6" ht="20.100000000000001" customHeight="1">
      <c r="A10" s="113">
        <v>6</v>
      </c>
      <c r="B10" s="20" t="s">
        <v>881</v>
      </c>
      <c r="C10" s="182" t="s">
        <v>31</v>
      </c>
      <c r="D10" s="94">
        <v>1547.3</v>
      </c>
      <c r="E10" s="64">
        <f t="shared" si="0"/>
        <v>773.65</v>
      </c>
      <c r="F10" s="64">
        <f t="shared" si="1"/>
        <v>2320.9499999999998</v>
      </c>
    </row>
    <row r="11" spans="1:6" ht="20.100000000000001" customHeight="1">
      <c r="A11" s="113">
        <v>7</v>
      </c>
      <c r="B11" s="20" t="s">
        <v>882</v>
      </c>
      <c r="C11" s="182" t="s">
        <v>31</v>
      </c>
      <c r="D11" s="94">
        <v>1588.58</v>
      </c>
      <c r="E11" s="64">
        <f t="shared" si="0"/>
        <v>794.29</v>
      </c>
      <c r="F11" s="64">
        <f t="shared" si="1"/>
        <v>2382.87</v>
      </c>
    </row>
    <row r="12" spans="1:6" ht="20.100000000000001" customHeight="1">
      <c r="A12" s="113">
        <v>8</v>
      </c>
      <c r="B12" s="20" t="s">
        <v>883</v>
      </c>
      <c r="C12" s="182" t="s">
        <v>31</v>
      </c>
      <c r="D12" s="94">
        <v>1705.26</v>
      </c>
      <c r="E12" s="64">
        <f t="shared" si="0"/>
        <v>852.63</v>
      </c>
      <c r="F12" s="64">
        <f t="shared" si="1"/>
        <v>2557.89</v>
      </c>
    </row>
    <row r="13" spans="1:6" ht="20.100000000000001" customHeight="1">
      <c r="A13" s="113">
        <v>9</v>
      </c>
      <c r="B13" s="20" t="s">
        <v>884</v>
      </c>
      <c r="C13" s="182" t="s">
        <v>31</v>
      </c>
      <c r="D13" s="94">
        <v>1865.02</v>
      </c>
      <c r="E13" s="64">
        <f t="shared" si="0"/>
        <v>932.51</v>
      </c>
      <c r="F13" s="64">
        <f t="shared" si="1"/>
        <v>2797.5299999999997</v>
      </c>
    </row>
    <row r="14" spans="1:6" ht="20.100000000000001" customHeight="1">
      <c r="A14" s="113">
        <v>10</v>
      </c>
      <c r="B14" s="20" t="s">
        <v>885</v>
      </c>
      <c r="C14" s="182" t="s">
        <v>31</v>
      </c>
      <c r="D14" s="94">
        <v>2360.44</v>
      </c>
      <c r="E14" s="64">
        <f t="shared" si="0"/>
        <v>1180.22</v>
      </c>
      <c r="F14" s="64">
        <f t="shared" si="1"/>
        <v>3540.66</v>
      </c>
    </row>
    <row r="15" spans="1:6" ht="20.100000000000001" customHeight="1">
      <c r="A15" s="113">
        <v>11</v>
      </c>
      <c r="B15" s="20" t="s">
        <v>886</v>
      </c>
      <c r="C15" s="182" t="s">
        <v>31</v>
      </c>
      <c r="D15" s="94">
        <v>2974.36</v>
      </c>
      <c r="E15" s="64">
        <f t="shared" si="0"/>
        <v>1487.18</v>
      </c>
      <c r="F15" s="64">
        <f t="shared" si="1"/>
        <v>4461.54</v>
      </c>
    </row>
    <row r="16" spans="1:6" ht="20.100000000000001" customHeight="1">
      <c r="A16" s="113">
        <v>12</v>
      </c>
      <c r="B16" s="20" t="s">
        <v>887</v>
      </c>
      <c r="C16" s="182" t="s">
        <v>31</v>
      </c>
      <c r="D16" s="94">
        <v>3326.18</v>
      </c>
      <c r="E16" s="64">
        <f t="shared" si="0"/>
        <v>1663.09</v>
      </c>
      <c r="F16" s="64">
        <f t="shared" si="1"/>
        <v>4989.2699999999995</v>
      </c>
    </row>
    <row r="17" spans="1:6" ht="20.100000000000001" customHeight="1">
      <c r="A17" s="113">
        <v>13</v>
      </c>
      <c r="B17" s="20" t="s">
        <v>888</v>
      </c>
      <c r="C17" s="182" t="s">
        <v>31</v>
      </c>
      <c r="D17" s="94">
        <v>13376.52</v>
      </c>
      <c r="E17" s="64">
        <f t="shared" si="0"/>
        <v>6688.26</v>
      </c>
      <c r="F17" s="64">
        <f t="shared" si="1"/>
        <v>20064.78</v>
      </c>
    </row>
    <row r="18" spans="1:6" ht="20.100000000000001" customHeight="1">
      <c r="A18" s="113">
        <v>14</v>
      </c>
      <c r="B18" s="20" t="s">
        <v>889</v>
      </c>
      <c r="C18" s="182" t="s">
        <v>31</v>
      </c>
      <c r="D18" s="94">
        <v>11796.91</v>
      </c>
      <c r="E18" s="64">
        <f t="shared" si="0"/>
        <v>5898.4549999999999</v>
      </c>
      <c r="F18" s="64">
        <f t="shared" si="1"/>
        <v>17695.364999999998</v>
      </c>
    </row>
    <row r="19" spans="1:6" ht="20.100000000000001" customHeight="1">
      <c r="A19" s="113">
        <v>15</v>
      </c>
      <c r="B19" s="20" t="s">
        <v>890</v>
      </c>
      <c r="C19" s="182" t="s">
        <v>31</v>
      </c>
      <c r="D19" s="94">
        <v>28522.92</v>
      </c>
      <c r="E19" s="64">
        <f t="shared" si="0"/>
        <v>14261.46</v>
      </c>
      <c r="F19" s="64">
        <f t="shared" si="1"/>
        <v>42784.38</v>
      </c>
    </row>
    <row r="20" spans="1:6" ht="20.100000000000001" customHeight="1">
      <c r="A20" s="113">
        <v>16</v>
      </c>
      <c r="B20" s="20" t="s">
        <v>891</v>
      </c>
      <c r="C20" s="182" t="s">
        <v>31</v>
      </c>
      <c r="D20" s="94">
        <v>29420.43</v>
      </c>
      <c r="E20" s="64">
        <f t="shared" si="0"/>
        <v>14710.215</v>
      </c>
      <c r="F20" s="64">
        <f t="shared" si="1"/>
        <v>44130.645000000004</v>
      </c>
    </row>
    <row r="21" spans="1:6" ht="20.100000000000001" customHeight="1">
      <c r="A21" s="113">
        <v>17</v>
      </c>
      <c r="B21" s="20" t="s">
        <v>892</v>
      </c>
      <c r="C21" s="182" t="s">
        <v>31</v>
      </c>
      <c r="D21" s="94">
        <v>2172.89</v>
      </c>
      <c r="E21" s="64">
        <f t="shared" si="0"/>
        <v>1086.4449999999999</v>
      </c>
      <c r="F21" s="64">
        <f t="shared" si="1"/>
        <v>3259.335</v>
      </c>
    </row>
    <row r="22" spans="1:6" ht="20.100000000000001" customHeight="1">
      <c r="A22" s="113">
        <v>18</v>
      </c>
      <c r="B22" s="20" t="s">
        <v>893</v>
      </c>
      <c r="C22" s="182" t="s">
        <v>31</v>
      </c>
      <c r="D22" s="94">
        <v>2294.04</v>
      </c>
      <c r="E22" s="64">
        <f t="shared" si="0"/>
        <v>1147.02</v>
      </c>
      <c r="F22" s="64">
        <f t="shared" si="1"/>
        <v>3441.06</v>
      </c>
    </row>
    <row r="23" spans="1:6" ht="20.100000000000001" customHeight="1">
      <c r="A23" s="113">
        <v>19</v>
      </c>
      <c r="B23" s="20" t="s">
        <v>894</v>
      </c>
      <c r="C23" s="182" t="s">
        <v>31</v>
      </c>
      <c r="D23" s="94">
        <v>3303.73</v>
      </c>
      <c r="E23" s="64">
        <f t="shared" si="0"/>
        <v>1651.865</v>
      </c>
      <c r="F23" s="64">
        <f t="shared" si="1"/>
        <v>4955.5950000000003</v>
      </c>
    </row>
    <row r="24" spans="1:6" ht="20.100000000000001" customHeight="1">
      <c r="A24" s="113">
        <v>20</v>
      </c>
      <c r="B24" s="20" t="s">
        <v>895</v>
      </c>
      <c r="C24" s="182" t="s">
        <v>31</v>
      </c>
      <c r="D24" s="94">
        <v>3513.75</v>
      </c>
      <c r="E24" s="64">
        <f t="shared" si="0"/>
        <v>1756.875</v>
      </c>
      <c r="F24" s="64">
        <f t="shared" si="1"/>
        <v>5270.625</v>
      </c>
    </row>
    <row r="25" spans="1:6" ht="20.100000000000001" customHeight="1">
      <c r="A25" s="113">
        <v>21</v>
      </c>
      <c r="B25" s="20" t="s">
        <v>896</v>
      </c>
      <c r="C25" s="182" t="s">
        <v>31</v>
      </c>
      <c r="D25" s="94">
        <v>26938.83</v>
      </c>
      <c r="E25" s="64">
        <f t="shared" si="0"/>
        <v>13469.415000000001</v>
      </c>
      <c r="F25" s="64">
        <f t="shared" si="1"/>
        <v>40408.245000000003</v>
      </c>
    </row>
    <row r="26" spans="1:6" ht="20.100000000000001" customHeight="1">
      <c r="A26" s="113">
        <v>22</v>
      </c>
      <c r="B26" s="20" t="s">
        <v>897</v>
      </c>
      <c r="C26" s="21" t="s">
        <v>31</v>
      </c>
      <c r="D26" s="94">
        <v>27555.42</v>
      </c>
      <c r="E26" s="64">
        <f t="shared" si="0"/>
        <v>13777.71</v>
      </c>
      <c r="F26" s="64">
        <f t="shared" si="1"/>
        <v>41333.129999999997</v>
      </c>
    </row>
    <row r="27" spans="1:6" ht="20.100000000000001" customHeight="1">
      <c r="A27" s="113"/>
      <c r="B27" s="395" t="s">
        <v>898</v>
      </c>
      <c r="C27" s="181"/>
      <c r="D27" s="49"/>
      <c r="E27" s="64"/>
      <c r="F27" s="64"/>
    </row>
    <row r="28" spans="1:6" ht="20.100000000000001" customHeight="1">
      <c r="A28" s="113">
        <v>23</v>
      </c>
      <c r="B28" s="20" t="s">
        <v>938</v>
      </c>
      <c r="C28" s="21" t="s">
        <v>31</v>
      </c>
      <c r="D28" s="94">
        <v>1177.56</v>
      </c>
      <c r="E28" s="64">
        <f t="shared" ref="E28" si="2">D28*0.5</f>
        <v>588.78</v>
      </c>
      <c r="F28" s="64">
        <f t="shared" ref="F28" si="3">D28+E28</f>
        <v>1766.34</v>
      </c>
    </row>
    <row r="29" spans="1:6" ht="20.100000000000001" customHeight="1">
      <c r="A29" s="113">
        <v>24</v>
      </c>
      <c r="B29" s="20" t="s">
        <v>939</v>
      </c>
      <c r="C29" s="21" t="s">
        <v>31</v>
      </c>
      <c r="D29" s="94">
        <v>1482.7</v>
      </c>
      <c r="E29" s="64">
        <f t="shared" ref="E29" si="4">D29*0.5</f>
        <v>741.35</v>
      </c>
      <c r="F29" s="64">
        <f t="shared" ref="F29" si="5">D29+E29</f>
        <v>2224.0500000000002</v>
      </c>
    </row>
    <row r="30" spans="1:6" ht="20.100000000000001" customHeight="1">
      <c r="A30" s="113">
        <v>25</v>
      </c>
      <c r="B30" s="20" t="s">
        <v>899</v>
      </c>
      <c r="C30" s="21" t="s">
        <v>31</v>
      </c>
      <c r="D30" s="94">
        <v>884.95</v>
      </c>
      <c r="E30" s="64">
        <f t="shared" ref="E30:E34" si="6">D30*0.5</f>
        <v>442.47500000000002</v>
      </c>
      <c r="F30" s="64">
        <f t="shared" ref="F30:F36" si="7">D30+E30</f>
        <v>1327.4250000000002</v>
      </c>
    </row>
    <row r="31" spans="1:6" ht="20.100000000000001" customHeight="1">
      <c r="A31" s="113">
        <v>26</v>
      </c>
      <c r="B31" s="20" t="s">
        <v>900</v>
      </c>
      <c r="C31" s="21" t="s">
        <v>31</v>
      </c>
      <c r="D31" s="94">
        <v>1114.69</v>
      </c>
      <c r="E31" s="64">
        <f t="shared" si="6"/>
        <v>557.34500000000003</v>
      </c>
      <c r="F31" s="64">
        <f t="shared" si="7"/>
        <v>1672.0350000000001</v>
      </c>
    </row>
    <row r="32" spans="1:6" ht="20.100000000000001" customHeight="1">
      <c r="A32" s="113">
        <v>27</v>
      </c>
      <c r="B32" s="20" t="s">
        <v>901</v>
      </c>
      <c r="C32" s="21" t="s">
        <v>31</v>
      </c>
      <c r="D32" s="94">
        <v>3417.76</v>
      </c>
      <c r="E32" s="64">
        <f t="shared" si="6"/>
        <v>1708.88</v>
      </c>
      <c r="F32" s="64">
        <f t="shared" si="7"/>
        <v>5126.6400000000003</v>
      </c>
    </row>
    <row r="33" spans="1:6" ht="20.100000000000001" customHeight="1">
      <c r="A33" s="113">
        <v>28</v>
      </c>
      <c r="B33" s="20" t="s">
        <v>902</v>
      </c>
      <c r="C33" s="21" t="s">
        <v>31</v>
      </c>
      <c r="D33" s="94">
        <v>3467.96</v>
      </c>
      <c r="E33" s="64">
        <f t="shared" si="6"/>
        <v>1733.98</v>
      </c>
      <c r="F33" s="64">
        <f t="shared" si="7"/>
        <v>5201.9400000000005</v>
      </c>
    </row>
    <row r="34" spans="1:6" ht="20.100000000000001" customHeight="1">
      <c r="A34" s="113">
        <v>29</v>
      </c>
      <c r="B34" s="20" t="s">
        <v>903</v>
      </c>
      <c r="C34" s="21" t="s">
        <v>31</v>
      </c>
      <c r="D34" s="94">
        <v>3576.99</v>
      </c>
      <c r="E34" s="64">
        <f t="shared" si="6"/>
        <v>1788.4949999999999</v>
      </c>
      <c r="F34" s="64">
        <f t="shared" si="7"/>
        <v>5365.4849999999997</v>
      </c>
    </row>
    <row r="35" spans="1:6" ht="20.100000000000001" customHeight="1">
      <c r="A35" s="113">
        <v>30</v>
      </c>
      <c r="B35" s="20" t="s">
        <v>904</v>
      </c>
      <c r="C35" s="21" t="s">
        <v>31</v>
      </c>
      <c r="D35" s="94">
        <v>4744.26</v>
      </c>
      <c r="E35" s="64">
        <f>D35*0.3</f>
        <v>1423.278</v>
      </c>
      <c r="F35" s="64">
        <f t="shared" si="7"/>
        <v>6167.5380000000005</v>
      </c>
    </row>
    <row r="36" spans="1:6" ht="20.100000000000001" customHeight="1">
      <c r="A36" s="113">
        <v>31</v>
      </c>
      <c r="B36" s="20" t="s">
        <v>905</v>
      </c>
      <c r="C36" s="21" t="s">
        <v>31</v>
      </c>
      <c r="D36" s="94">
        <v>10920.9</v>
      </c>
      <c r="E36" s="64">
        <f>D36*0.3</f>
        <v>3276.27</v>
      </c>
      <c r="F36" s="64">
        <f t="shared" si="7"/>
        <v>14197.17</v>
      </c>
    </row>
    <row r="37" spans="1:6" ht="20.100000000000001" customHeight="1">
      <c r="A37" s="113">
        <v>32</v>
      </c>
      <c r="B37" s="139" t="s">
        <v>906</v>
      </c>
      <c r="C37" s="21" t="s">
        <v>31</v>
      </c>
      <c r="D37" s="94">
        <v>39960.81</v>
      </c>
      <c r="E37" s="64">
        <f>D37*0.3</f>
        <v>11988.242999999999</v>
      </c>
      <c r="F37" s="64">
        <f>E37+D37</f>
        <v>51949.053</v>
      </c>
    </row>
    <row r="38" spans="1:6" ht="20.100000000000001" customHeight="1">
      <c r="A38" s="112"/>
      <c r="B38" s="395" t="s">
        <v>907</v>
      </c>
      <c r="C38" s="391"/>
      <c r="D38" s="49"/>
      <c r="E38" s="64"/>
      <c r="F38" s="64"/>
    </row>
    <row r="39" spans="1:6" ht="20.100000000000001" customHeight="1">
      <c r="A39" s="113">
        <v>33</v>
      </c>
      <c r="B39" s="20" t="s">
        <v>940</v>
      </c>
      <c r="C39" s="21" t="s">
        <v>31</v>
      </c>
      <c r="D39" s="94">
        <v>968.44</v>
      </c>
      <c r="E39" s="64">
        <f>D39*0.5</f>
        <v>484.22</v>
      </c>
      <c r="F39" s="64">
        <f t="shared" ref="F39" si="8">D39+E39</f>
        <v>1452.66</v>
      </c>
    </row>
    <row r="40" spans="1:6" ht="20.100000000000001" customHeight="1">
      <c r="A40" s="113">
        <v>34</v>
      </c>
      <c r="B40" s="20" t="s">
        <v>941</v>
      </c>
      <c r="C40" s="21" t="s">
        <v>31</v>
      </c>
      <c r="D40" s="94">
        <v>1482.7</v>
      </c>
      <c r="E40" s="64">
        <f>D40*0.5</f>
        <v>741.35</v>
      </c>
      <c r="F40" s="64">
        <f t="shared" ref="F40" si="9">D40+E40</f>
        <v>2224.0500000000002</v>
      </c>
    </row>
    <row r="41" spans="1:6" ht="20.100000000000001" customHeight="1">
      <c r="A41" s="113">
        <v>35</v>
      </c>
      <c r="B41" s="20" t="s">
        <v>899</v>
      </c>
      <c r="C41" s="21" t="s">
        <v>31</v>
      </c>
      <c r="D41" s="94">
        <v>1602.07</v>
      </c>
      <c r="E41" s="64">
        <f>D41*0.5</f>
        <v>801.03499999999997</v>
      </c>
      <c r="F41" s="64">
        <f t="shared" ref="F41:F48" si="10">D41+E41</f>
        <v>2403.105</v>
      </c>
    </row>
    <row r="42" spans="1:6" ht="20.100000000000001" customHeight="1">
      <c r="A42" s="113">
        <v>36</v>
      </c>
      <c r="B42" s="20" t="s">
        <v>900</v>
      </c>
      <c r="C42" s="21" t="s">
        <v>31</v>
      </c>
      <c r="D42" s="94">
        <v>2358.64</v>
      </c>
      <c r="E42" s="64">
        <f>D42*0.5</f>
        <v>1179.32</v>
      </c>
      <c r="F42" s="64">
        <f t="shared" si="10"/>
        <v>3537.96</v>
      </c>
    </row>
    <row r="43" spans="1:6" ht="20.100000000000001" customHeight="1">
      <c r="A43" s="113">
        <v>37</v>
      </c>
      <c r="B43" s="20" t="s">
        <v>902</v>
      </c>
      <c r="C43" s="21" t="s">
        <v>31</v>
      </c>
      <c r="D43" s="94">
        <v>3165.54</v>
      </c>
      <c r="E43" s="64">
        <f t="shared" ref="E43:E45" si="11">D43/2</f>
        <v>1582.77</v>
      </c>
      <c r="F43" s="64">
        <f t="shared" si="10"/>
        <v>4748.3099999999995</v>
      </c>
    </row>
    <row r="44" spans="1:6" ht="20.100000000000001" customHeight="1">
      <c r="A44" s="113">
        <v>38</v>
      </c>
      <c r="B44" s="20" t="s">
        <v>901</v>
      </c>
      <c r="C44" s="21" t="s">
        <v>31</v>
      </c>
      <c r="D44" s="94">
        <v>3993.91</v>
      </c>
      <c r="E44" s="64">
        <f t="shared" si="11"/>
        <v>1996.9549999999999</v>
      </c>
      <c r="F44" s="64">
        <f t="shared" si="10"/>
        <v>5990.8649999999998</v>
      </c>
    </row>
    <row r="45" spans="1:6" ht="20.100000000000001" customHeight="1">
      <c r="A45" s="113">
        <v>39</v>
      </c>
      <c r="B45" s="20" t="s">
        <v>903</v>
      </c>
      <c r="C45" s="21" t="s">
        <v>31</v>
      </c>
      <c r="D45" s="94">
        <v>4911.1899999999996</v>
      </c>
      <c r="E45" s="64">
        <f t="shared" si="11"/>
        <v>2455.5949999999998</v>
      </c>
      <c r="F45" s="64">
        <f t="shared" si="10"/>
        <v>7366.7849999999999</v>
      </c>
    </row>
    <row r="46" spans="1:6" ht="20.100000000000001" customHeight="1">
      <c r="A46" s="113">
        <v>40</v>
      </c>
      <c r="B46" s="20" t="s">
        <v>904</v>
      </c>
      <c r="C46" s="21" t="s">
        <v>31</v>
      </c>
      <c r="D46" s="94">
        <v>14391.62</v>
      </c>
      <c r="E46" s="64">
        <f>D46*0.3</f>
        <v>4317.4859999999999</v>
      </c>
      <c r="F46" s="64">
        <f t="shared" si="10"/>
        <v>18709.106</v>
      </c>
    </row>
    <row r="47" spans="1:6" ht="20.100000000000001" customHeight="1">
      <c r="A47" s="113">
        <v>41</v>
      </c>
      <c r="B47" s="20" t="s">
        <v>905</v>
      </c>
      <c r="C47" s="21" t="s">
        <v>31</v>
      </c>
      <c r="D47" s="94">
        <v>56462.46</v>
      </c>
      <c r="E47" s="64">
        <f>D47*0.3</f>
        <v>16938.737999999998</v>
      </c>
      <c r="F47" s="64">
        <f t="shared" si="10"/>
        <v>73401.198000000004</v>
      </c>
    </row>
    <row r="48" spans="1:6" ht="20.100000000000001" customHeight="1">
      <c r="A48" s="113">
        <v>42</v>
      </c>
      <c r="B48" s="20" t="s">
        <v>906</v>
      </c>
      <c r="C48" s="21" t="s">
        <v>31</v>
      </c>
      <c r="D48" s="94">
        <v>83041.39</v>
      </c>
      <c r="E48" s="64">
        <f>D48*0.3</f>
        <v>24912.416999999998</v>
      </c>
      <c r="F48" s="64">
        <f t="shared" si="10"/>
        <v>107953.807</v>
      </c>
    </row>
    <row r="49" spans="1:6" ht="20.100000000000001" customHeight="1">
      <c r="A49" s="30"/>
      <c r="B49" s="183" t="s">
        <v>908</v>
      </c>
      <c r="C49" s="21"/>
      <c r="D49" s="74"/>
      <c r="E49" s="87"/>
      <c r="F49" s="70"/>
    </row>
    <row r="50" spans="1:6" ht="20.100000000000001" customHeight="1">
      <c r="A50" s="21">
        <v>43</v>
      </c>
      <c r="B50" s="19" t="s">
        <v>942</v>
      </c>
      <c r="C50" s="21" t="s">
        <v>31</v>
      </c>
      <c r="D50" s="98">
        <v>375.76</v>
      </c>
      <c r="E50" s="87">
        <f>0.5*D50</f>
        <v>187.88</v>
      </c>
      <c r="F50" s="70">
        <f t="shared" ref="F50" si="12">D50+E50</f>
        <v>563.64</v>
      </c>
    </row>
    <row r="51" spans="1:6" ht="20.100000000000001" customHeight="1">
      <c r="A51" s="21">
        <v>44</v>
      </c>
      <c r="B51" s="19" t="s">
        <v>943</v>
      </c>
      <c r="C51" s="21" t="s">
        <v>31</v>
      </c>
      <c r="D51" s="98">
        <v>535.52</v>
      </c>
      <c r="E51" s="87">
        <f>0.5*D51</f>
        <v>267.76</v>
      </c>
      <c r="F51" s="70">
        <f t="shared" ref="F51" si="13">D51+E51</f>
        <v>803.28</v>
      </c>
    </row>
    <row r="52" spans="1:6" ht="20.100000000000001" customHeight="1">
      <c r="A52" s="21">
        <v>45</v>
      </c>
      <c r="B52" s="19" t="s">
        <v>490</v>
      </c>
      <c r="C52" s="21" t="s">
        <v>31</v>
      </c>
      <c r="D52" s="98">
        <v>687.2</v>
      </c>
      <c r="E52" s="87">
        <f>0.5*D52</f>
        <v>343.6</v>
      </c>
      <c r="F52" s="70">
        <f t="shared" ref="F52:F59" si="14">D52+E52</f>
        <v>1030.8000000000002</v>
      </c>
    </row>
    <row r="53" spans="1:6" ht="20.100000000000001" customHeight="1">
      <c r="A53" s="21">
        <v>46</v>
      </c>
      <c r="B53" s="19" t="s">
        <v>491</v>
      </c>
      <c r="C53" s="21" t="s">
        <v>31</v>
      </c>
      <c r="D53" s="98">
        <v>825.71</v>
      </c>
      <c r="E53" s="87">
        <f t="shared" ref="E53:E56" si="15">D53*0.5</f>
        <v>412.85500000000002</v>
      </c>
      <c r="F53" s="70">
        <f t="shared" si="14"/>
        <v>1238.5650000000001</v>
      </c>
    </row>
    <row r="54" spans="1:6" ht="20.100000000000001" customHeight="1">
      <c r="A54" s="21">
        <v>47</v>
      </c>
      <c r="B54" s="19" t="s">
        <v>487</v>
      </c>
      <c r="C54" s="21" t="s">
        <v>31</v>
      </c>
      <c r="D54" s="98">
        <v>1443.2</v>
      </c>
      <c r="E54" s="87">
        <f t="shared" si="15"/>
        <v>721.6</v>
      </c>
      <c r="F54" s="70">
        <f t="shared" si="14"/>
        <v>2164.8000000000002</v>
      </c>
    </row>
    <row r="55" spans="1:6" ht="20.100000000000001" customHeight="1">
      <c r="A55" s="21">
        <v>48</v>
      </c>
      <c r="B55" s="19" t="s">
        <v>486</v>
      </c>
      <c r="C55" s="21" t="s">
        <v>31</v>
      </c>
      <c r="D55" s="98">
        <v>1439.01</v>
      </c>
      <c r="E55" s="87">
        <f t="shared" si="15"/>
        <v>719.505</v>
      </c>
      <c r="F55" s="70">
        <f t="shared" si="14"/>
        <v>2158.5149999999999</v>
      </c>
    </row>
    <row r="56" spans="1:6" ht="20.100000000000001" customHeight="1">
      <c r="A56" s="21">
        <v>49</v>
      </c>
      <c r="B56" s="19" t="s">
        <v>16</v>
      </c>
      <c r="C56" s="21" t="s">
        <v>31</v>
      </c>
      <c r="D56" s="98">
        <v>1706.77</v>
      </c>
      <c r="E56" s="87">
        <f t="shared" si="15"/>
        <v>853.38499999999999</v>
      </c>
      <c r="F56" s="70">
        <f t="shared" si="14"/>
        <v>2560.1549999999997</v>
      </c>
    </row>
    <row r="57" spans="1:6" ht="20.100000000000001" customHeight="1">
      <c r="A57" s="21">
        <v>50</v>
      </c>
      <c r="B57" s="19" t="s">
        <v>17</v>
      </c>
      <c r="C57" s="21" t="s">
        <v>31</v>
      </c>
      <c r="D57" s="98">
        <v>3270.83</v>
      </c>
      <c r="E57" s="87">
        <f>D57*0.3</f>
        <v>981.24899999999991</v>
      </c>
      <c r="F57" s="70">
        <f t="shared" si="14"/>
        <v>4252.0789999999997</v>
      </c>
    </row>
    <row r="58" spans="1:6" ht="20.100000000000001" customHeight="1">
      <c r="A58" s="21">
        <v>51</v>
      </c>
      <c r="B58" s="19" t="s">
        <v>19</v>
      </c>
      <c r="C58" s="21" t="s">
        <v>31</v>
      </c>
      <c r="D58" s="98">
        <v>6442.64</v>
      </c>
      <c r="E58" s="87">
        <f>D58*0.3</f>
        <v>1932.7919999999999</v>
      </c>
      <c r="F58" s="70">
        <f t="shared" si="14"/>
        <v>8375.4320000000007</v>
      </c>
    </row>
    <row r="59" spans="1:6" ht="20.100000000000001" customHeight="1">
      <c r="A59" s="21">
        <v>52</v>
      </c>
      <c r="B59" s="19" t="s">
        <v>20</v>
      </c>
      <c r="C59" s="21" t="s">
        <v>31</v>
      </c>
      <c r="D59" s="98">
        <v>8958.3700000000008</v>
      </c>
      <c r="E59" s="87">
        <f>D59*0.3</f>
        <v>2687.511</v>
      </c>
      <c r="F59" s="70">
        <f t="shared" si="14"/>
        <v>11645.881000000001</v>
      </c>
    </row>
    <row r="60" spans="1:6" ht="20.100000000000001" customHeight="1">
      <c r="A60" s="30"/>
      <c r="B60" s="183" t="s">
        <v>909</v>
      </c>
      <c r="C60" s="21"/>
      <c r="D60" s="74"/>
      <c r="E60" s="87"/>
      <c r="F60" s="70"/>
    </row>
    <row r="61" spans="1:6" ht="20.100000000000001" customHeight="1">
      <c r="A61" s="21">
        <v>53</v>
      </c>
      <c r="B61" s="19" t="s">
        <v>942</v>
      </c>
      <c r="C61" s="21" t="s">
        <v>31</v>
      </c>
      <c r="D61" s="98">
        <v>581.29</v>
      </c>
      <c r="E61" s="87">
        <f t="shared" ref="E61:E62" si="16">D61*50%</f>
        <v>290.64499999999998</v>
      </c>
      <c r="F61" s="70">
        <f t="shared" ref="F61:F62" si="17">D61+E61</f>
        <v>871.93499999999995</v>
      </c>
    </row>
    <row r="62" spans="1:6" ht="20.100000000000001" customHeight="1">
      <c r="A62" s="21">
        <v>54</v>
      </c>
      <c r="B62" s="19" t="s">
        <v>943</v>
      </c>
      <c r="C62" s="21" t="s">
        <v>31</v>
      </c>
      <c r="D62" s="98">
        <v>822.89</v>
      </c>
      <c r="E62" s="87">
        <f t="shared" si="16"/>
        <v>411.44499999999999</v>
      </c>
      <c r="F62" s="70">
        <f t="shared" si="17"/>
        <v>1234.335</v>
      </c>
    </row>
    <row r="63" spans="1:6" ht="20.100000000000001" customHeight="1">
      <c r="A63" s="21">
        <v>55</v>
      </c>
      <c r="B63" s="19" t="s">
        <v>490</v>
      </c>
      <c r="C63" s="21" t="s">
        <v>31</v>
      </c>
      <c r="D63" s="98">
        <v>1088.68</v>
      </c>
      <c r="E63" s="87">
        <f t="shared" ref="E63" si="18">D63*50%</f>
        <v>544.34</v>
      </c>
      <c r="F63" s="70">
        <f t="shared" ref="F63" si="19">D63+E63</f>
        <v>1633.02</v>
      </c>
    </row>
    <row r="64" spans="1:6" ht="20.100000000000001" customHeight="1">
      <c r="A64" s="21">
        <v>56</v>
      </c>
      <c r="B64" s="19" t="s">
        <v>491</v>
      </c>
      <c r="C64" s="21" t="s">
        <v>31</v>
      </c>
      <c r="D64" s="98">
        <v>1338.19</v>
      </c>
      <c r="E64" s="87">
        <f t="shared" ref="E64:E67" si="20">D64*50%</f>
        <v>669.09500000000003</v>
      </c>
      <c r="F64" s="70">
        <f t="shared" ref="F64:F70" si="21">D64+E64</f>
        <v>2007.2850000000001</v>
      </c>
    </row>
    <row r="65" spans="1:6" ht="20.100000000000001" customHeight="1">
      <c r="A65" s="21">
        <v>57</v>
      </c>
      <c r="B65" s="19" t="s">
        <v>487</v>
      </c>
      <c r="C65" s="21" t="s">
        <v>31</v>
      </c>
      <c r="D65" s="98">
        <v>2139.79</v>
      </c>
      <c r="E65" s="87">
        <f t="shared" si="20"/>
        <v>1069.895</v>
      </c>
      <c r="F65" s="70">
        <f t="shared" si="21"/>
        <v>3209.6849999999999</v>
      </c>
    </row>
    <row r="66" spans="1:6" ht="20.100000000000001" customHeight="1">
      <c r="A66" s="21">
        <v>58</v>
      </c>
      <c r="B66" s="19" t="s">
        <v>486</v>
      </c>
      <c r="C66" s="21" t="s">
        <v>31</v>
      </c>
      <c r="D66" s="98">
        <v>1704.79</v>
      </c>
      <c r="E66" s="87">
        <f t="shared" si="20"/>
        <v>852.39499999999998</v>
      </c>
      <c r="F66" s="70">
        <f t="shared" si="21"/>
        <v>2557.1849999999999</v>
      </c>
    </row>
    <row r="67" spans="1:6" ht="20.100000000000001" customHeight="1">
      <c r="A67" s="21">
        <v>59</v>
      </c>
      <c r="B67" s="19" t="s">
        <v>16</v>
      </c>
      <c r="C67" s="21" t="s">
        <v>31</v>
      </c>
      <c r="D67" s="98">
        <v>2791.44</v>
      </c>
      <c r="E67" s="87">
        <f t="shared" si="20"/>
        <v>1395.72</v>
      </c>
      <c r="F67" s="70">
        <f t="shared" si="21"/>
        <v>4187.16</v>
      </c>
    </row>
    <row r="68" spans="1:6" ht="20.100000000000001" customHeight="1">
      <c r="A68" s="21">
        <v>60</v>
      </c>
      <c r="B68" s="19" t="s">
        <v>17</v>
      </c>
      <c r="C68" s="21" t="s">
        <v>31</v>
      </c>
      <c r="D68" s="98">
        <v>5542.67</v>
      </c>
      <c r="E68" s="87">
        <f>D68*0.3</f>
        <v>1662.8009999999999</v>
      </c>
      <c r="F68" s="70">
        <f t="shared" si="21"/>
        <v>7205.4709999999995</v>
      </c>
    </row>
    <row r="69" spans="1:6" ht="20.100000000000001" customHeight="1">
      <c r="A69" s="21">
        <v>61</v>
      </c>
      <c r="B69" s="19" t="s">
        <v>19</v>
      </c>
      <c r="C69" s="21" t="s">
        <v>31</v>
      </c>
      <c r="D69" s="98">
        <v>10875.33</v>
      </c>
      <c r="E69" s="87">
        <f>D69*0.3</f>
        <v>3262.5989999999997</v>
      </c>
      <c r="F69" s="70">
        <f t="shared" si="21"/>
        <v>14137.929</v>
      </c>
    </row>
    <row r="70" spans="1:6" ht="20.100000000000001" customHeight="1">
      <c r="A70" s="21">
        <v>62</v>
      </c>
      <c r="B70" s="19" t="s">
        <v>20</v>
      </c>
      <c r="C70" s="21" t="s">
        <v>31</v>
      </c>
      <c r="D70" s="98">
        <v>14313.46</v>
      </c>
      <c r="E70" s="87">
        <f>D70*0.3</f>
        <v>4294.0379999999996</v>
      </c>
      <c r="F70" s="70">
        <f t="shared" si="21"/>
        <v>18607.498</v>
      </c>
    </row>
    <row r="71" spans="1:6" ht="20.100000000000001" customHeight="1">
      <c r="A71" s="365"/>
      <c r="B71" s="396" t="s">
        <v>910</v>
      </c>
      <c r="C71" s="254"/>
      <c r="D71" s="254"/>
      <c r="E71" s="254"/>
      <c r="F71" s="378"/>
    </row>
    <row r="72" spans="1:6" ht="20.100000000000001" customHeight="1">
      <c r="A72" s="21">
        <v>63</v>
      </c>
      <c r="B72" s="19" t="s">
        <v>942</v>
      </c>
      <c r="C72" s="21" t="s">
        <v>31</v>
      </c>
      <c r="D72" s="98">
        <v>43.08</v>
      </c>
      <c r="E72" s="87">
        <f t="shared" ref="E72:E79" si="22">1*D72</f>
        <v>43.08</v>
      </c>
      <c r="F72" s="70">
        <f t="shared" ref="F72" si="23">D72+E72</f>
        <v>86.16</v>
      </c>
    </row>
    <row r="73" spans="1:6" ht="20.100000000000001" customHeight="1">
      <c r="A73" s="21">
        <v>64</v>
      </c>
      <c r="B73" s="19" t="s">
        <v>943</v>
      </c>
      <c r="C73" s="21" t="s">
        <v>31</v>
      </c>
      <c r="D73" s="98">
        <v>52</v>
      </c>
      <c r="E73" s="87">
        <f t="shared" si="22"/>
        <v>52</v>
      </c>
      <c r="F73" s="70">
        <f t="shared" ref="F73" si="24">D73+E73</f>
        <v>104</v>
      </c>
    </row>
    <row r="74" spans="1:6" ht="20.100000000000001" customHeight="1">
      <c r="A74" s="21">
        <v>65</v>
      </c>
      <c r="B74" s="19" t="s">
        <v>490</v>
      </c>
      <c r="C74" s="21" t="s">
        <v>31</v>
      </c>
      <c r="D74" s="98">
        <v>70</v>
      </c>
      <c r="E74" s="87">
        <f t="shared" si="22"/>
        <v>70</v>
      </c>
      <c r="F74" s="70">
        <f t="shared" ref="F74:F81" si="25">D74+E74</f>
        <v>140</v>
      </c>
    </row>
    <row r="75" spans="1:6" ht="20.100000000000001" customHeight="1">
      <c r="A75" s="21">
        <v>66</v>
      </c>
      <c r="B75" s="19" t="s">
        <v>491</v>
      </c>
      <c r="C75" s="21" t="s">
        <v>31</v>
      </c>
      <c r="D75" s="98">
        <v>102.32</v>
      </c>
      <c r="E75" s="87">
        <f t="shared" si="22"/>
        <v>102.32</v>
      </c>
      <c r="F75" s="70">
        <f t="shared" si="25"/>
        <v>204.64</v>
      </c>
    </row>
    <row r="76" spans="1:6" ht="20.100000000000001" customHeight="1">
      <c r="A76" s="21">
        <v>67</v>
      </c>
      <c r="B76" s="19" t="s">
        <v>487</v>
      </c>
      <c r="C76" s="21" t="s">
        <v>31</v>
      </c>
      <c r="D76" s="98">
        <v>147.19</v>
      </c>
      <c r="E76" s="87">
        <f t="shared" si="22"/>
        <v>147.19</v>
      </c>
      <c r="F76" s="70">
        <f t="shared" si="25"/>
        <v>294.38</v>
      </c>
    </row>
    <row r="77" spans="1:6" ht="20.100000000000001" customHeight="1">
      <c r="A77" s="21">
        <v>68</v>
      </c>
      <c r="B77" s="19" t="s">
        <v>486</v>
      </c>
      <c r="C77" s="21" t="s">
        <v>31</v>
      </c>
      <c r="D77" s="98">
        <v>122.06</v>
      </c>
      <c r="E77" s="87">
        <f t="shared" si="22"/>
        <v>122.06</v>
      </c>
      <c r="F77" s="70">
        <f t="shared" si="25"/>
        <v>244.12</v>
      </c>
    </row>
    <row r="78" spans="1:6" ht="20.100000000000001" customHeight="1">
      <c r="A78" s="21">
        <v>69</v>
      </c>
      <c r="B78" s="19" t="s">
        <v>16</v>
      </c>
      <c r="C78" s="21" t="s">
        <v>31</v>
      </c>
      <c r="D78" s="98">
        <v>188.48</v>
      </c>
      <c r="E78" s="87">
        <f t="shared" si="22"/>
        <v>188.48</v>
      </c>
      <c r="F78" s="70">
        <f t="shared" si="25"/>
        <v>376.96</v>
      </c>
    </row>
    <row r="79" spans="1:6" ht="20.100000000000001" customHeight="1">
      <c r="A79" s="21">
        <v>70</v>
      </c>
      <c r="B79" s="19" t="s">
        <v>17</v>
      </c>
      <c r="C79" s="21" t="s">
        <v>31</v>
      </c>
      <c r="D79" s="98">
        <v>420.04</v>
      </c>
      <c r="E79" s="87">
        <f t="shared" si="22"/>
        <v>420.04</v>
      </c>
      <c r="F79" s="70">
        <f t="shared" si="25"/>
        <v>840.08</v>
      </c>
    </row>
    <row r="80" spans="1:6" ht="20.100000000000001" customHeight="1">
      <c r="A80" s="21">
        <v>71</v>
      </c>
      <c r="B80" s="19" t="s">
        <v>19</v>
      </c>
      <c r="C80" s="21" t="s">
        <v>31</v>
      </c>
      <c r="D80" s="98">
        <v>829.31</v>
      </c>
      <c r="E80" s="87">
        <f>0.8*D80</f>
        <v>663.44799999999998</v>
      </c>
      <c r="F80" s="70">
        <f t="shared" si="25"/>
        <v>1492.7579999999998</v>
      </c>
    </row>
    <row r="81" spans="1:6" ht="20.100000000000001" customHeight="1">
      <c r="A81" s="21">
        <v>72</v>
      </c>
      <c r="B81" s="19" t="s">
        <v>20</v>
      </c>
      <c r="C81" s="21" t="s">
        <v>31</v>
      </c>
      <c r="D81" s="98">
        <v>1132.6600000000001</v>
      </c>
      <c r="E81" s="87">
        <f>0.8*D81</f>
        <v>906.12800000000016</v>
      </c>
      <c r="F81" s="70">
        <f t="shared" si="25"/>
        <v>2038.7880000000002</v>
      </c>
    </row>
    <row r="82" spans="1:6" ht="20.100000000000001" customHeight="1"/>
    <row r="83" spans="1:6" ht="20.100000000000001" customHeight="1"/>
    <row r="84" spans="1:6" ht="20.100000000000001" customHeight="1"/>
  </sheetData>
  <mergeCells count="2">
    <mergeCell ref="B1:E1"/>
    <mergeCell ref="B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3" workbookViewId="0">
      <selection activeCell="I20" sqref="I20"/>
    </sheetView>
  </sheetViews>
  <sheetFormatPr defaultRowHeight="12.75"/>
  <cols>
    <col min="1" max="1" width="5.140625" customWidth="1"/>
    <col min="2" max="2" width="57.5703125" customWidth="1"/>
    <col min="3" max="3" width="10.42578125" customWidth="1"/>
    <col min="4" max="4" width="18.140625" customWidth="1"/>
    <col min="5" max="5" width="17.7109375" customWidth="1"/>
    <col min="6" max="6" width="15.5703125" customWidth="1"/>
  </cols>
  <sheetData>
    <row r="1" spans="1:6" s="243" customFormat="1" ht="30" customHeight="1">
      <c r="A1" s="400"/>
      <c r="B1" s="402" t="s">
        <v>485</v>
      </c>
      <c r="C1" s="401"/>
      <c r="D1" s="279"/>
      <c r="E1" s="279"/>
      <c r="F1" s="280"/>
    </row>
    <row r="2" spans="1:6">
      <c r="A2" s="281"/>
      <c r="B2" s="259" t="s">
        <v>481</v>
      </c>
      <c r="C2" s="304"/>
      <c r="D2" s="337"/>
      <c r="E2" s="337"/>
      <c r="F2" s="285"/>
    </row>
    <row r="3" spans="1:6" ht="15.75" customHeight="1">
      <c r="A3" s="286"/>
      <c r="B3" s="370" t="s">
        <v>433</v>
      </c>
      <c r="C3" s="339"/>
      <c r="D3" s="340"/>
      <c r="E3" s="340"/>
      <c r="F3" s="287"/>
    </row>
    <row r="4" spans="1:6" s="203" customFormat="1" ht="14.25">
      <c r="A4" s="196" t="s">
        <v>148</v>
      </c>
      <c r="B4" s="291" t="s">
        <v>482</v>
      </c>
      <c r="C4" s="197" t="s">
        <v>387</v>
      </c>
      <c r="D4" s="202" t="s">
        <v>151</v>
      </c>
      <c r="E4" s="198" t="s">
        <v>975</v>
      </c>
      <c r="F4" s="202" t="s">
        <v>386</v>
      </c>
    </row>
    <row r="5" spans="1:6" ht="27" customHeight="1">
      <c r="A5" s="489">
        <v>1</v>
      </c>
      <c r="B5" s="479" t="s">
        <v>483</v>
      </c>
      <c r="C5" s="483" t="s">
        <v>31</v>
      </c>
      <c r="D5" s="484">
        <v>10300.36</v>
      </c>
      <c r="E5" s="487">
        <f>D5*0.3</f>
        <v>3090.1080000000002</v>
      </c>
      <c r="F5" s="488">
        <f>E5+D5</f>
        <v>13390.468000000001</v>
      </c>
    </row>
    <row r="6" spans="1:6" ht="27" customHeight="1">
      <c r="A6" s="490"/>
      <c r="B6" s="480"/>
      <c r="C6" s="483"/>
      <c r="D6" s="484"/>
      <c r="E6" s="487"/>
      <c r="F6" s="488"/>
    </row>
    <row r="7" spans="1:6" ht="16.5" customHeight="1">
      <c r="A7" s="491"/>
      <c r="B7" s="481"/>
      <c r="C7" s="483"/>
      <c r="D7" s="484"/>
      <c r="E7" s="487"/>
      <c r="F7" s="488"/>
    </row>
    <row r="8" spans="1:6" ht="27" customHeight="1">
      <c r="A8" s="489">
        <v>2</v>
      </c>
      <c r="B8" s="482" t="s">
        <v>484</v>
      </c>
      <c r="C8" s="489" t="s">
        <v>31</v>
      </c>
      <c r="D8" s="492">
        <v>10300.36</v>
      </c>
      <c r="E8" s="495">
        <f>D8*0.3</f>
        <v>3090.1080000000002</v>
      </c>
      <c r="F8" s="498">
        <f>E8+D8</f>
        <v>13390.468000000001</v>
      </c>
    </row>
    <row r="9" spans="1:6" ht="27" customHeight="1">
      <c r="A9" s="490"/>
      <c r="B9" s="480"/>
      <c r="C9" s="490"/>
      <c r="D9" s="493"/>
      <c r="E9" s="496"/>
      <c r="F9" s="499"/>
    </row>
    <row r="10" spans="1:6" ht="12" customHeight="1">
      <c r="A10" s="491"/>
      <c r="B10" s="481"/>
      <c r="C10" s="491"/>
      <c r="D10" s="494"/>
      <c r="E10" s="497"/>
      <c r="F10" s="500"/>
    </row>
    <row r="11" spans="1:6" ht="27" customHeight="1">
      <c r="A11" s="21">
        <v>3</v>
      </c>
      <c r="B11" s="20" t="s">
        <v>434</v>
      </c>
      <c r="C11" s="21" t="s">
        <v>31</v>
      </c>
      <c r="D11" s="85">
        <v>7969.11</v>
      </c>
      <c r="E11" s="54">
        <f>D11*0.3</f>
        <v>2390.7329999999997</v>
      </c>
      <c r="F11" s="55">
        <f t="shared" ref="F11:F15" si="0">E11+D11</f>
        <v>10359.842999999999</v>
      </c>
    </row>
    <row r="12" spans="1:6">
      <c r="A12" s="485">
        <v>4</v>
      </c>
      <c r="B12" s="107" t="s">
        <v>435</v>
      </c>
      <c r="C12" s="1"/>
      <c r="D12" s="64"/>
      <c r="E12" s="54"/>
      <c r="F12" s="55"/>
    </row>
    <row r="13" spans="1:6">
      <c r="A13" s="486"/>
      <c r="B13" s="19" t="s">
        <v>436</v>
      </c>
      <c r="C13" s="25" t="s">
        <v>31</v>
      </c>
      <c r="D13" s="94">
        <v>5640.83</v>
      </c>
      <c r="E13" s="54">
        <f>D13*0.3</f>
        <v>1692.249</v>
      </c>
      <c r="F13" s="55">
        <f t="shared" si="0"/>
        <v>7333.0789999999997</v>
      </c>
    </row>
    <row r="14" spans="1:6">
      <c r="A14" s="485">
        <v>5</v>
      </c>
      <c r="B14" s="107" t="s">
        <v>437</v>
      </c>
      <c r="C14" s="108"/>
      <c r="D14" s="49"/>
      <c r="E14" s="54"/>
      <c r="F14" s="55"/>
    </row>
    <row r="15" spans="1:6">
      <c r="A15" s="486"/>
      <c r="B15" s="219" t="s">
        <v>999</v>
      </c>
      <c r="C15" s="108" t="s">
        <v>31</v>
      </c>
      <c r="D15" s="94">
        <v>1303.6099999999999</v>
      </c>
      <c r="E15" s="54">
        <f>D15*0.3</f>
        <v>391.08299999999997</v>
      </c>
      <c r="F15" s="55">
        <f t="shared" si="0"/>
        <v>1694.6929999999998</v>
      </c>
    </row>
    <row r="16" spans="1:6">
      <c r="A16" s="368"/>
      <c r="B16" s="258" t="s">
        <v>448</v>
      </c>
      <c r="C16" s="266"/>
      <c r="D16" s="284"/>
      <c r="E16" s="397"/>
      <c r="F16" s="261"/>
    </row>
    <row r="17" spans="1:6">
      <c r="A17" s="351"/>
      <c r="B17" s="109" t="s">
        <v>438</v>
      </c>
      <c r="C17" s="106"/>
      <c r="D17" s="105"/>
      <c r="E17" s="56"/>
      <c r="F17" s="398"/>
    </row>
    <row r="18" spans="1:6">
      <c r="A18" s="354"/>
      <c r="B18" s="428" t="s">
        <v>439</v>
      </c>
      <c r="C18" s="428"/>
      <c r="D18" s="428"/>
      <c r="E18" s="399"/>
      <c r="F18" s="263"/>
    </row>
    <row r="19" spans="1:6" ht="14.25">
      <c r="A19" s="196" t="s">
        <v>148</v>
      </c>
      <c r="B19" s="291" t="s">
        <v>482</v>
      </c>
      <c r="C19" s="196" t="s">
        <v>387</v>
      </c>
      <c r="D19" s="202" t="s">
        <v>151</v>
      </c>
      <c r="E19" s="198" t="s">
        <v>975</v>
      </c>
      <c r="F19" s="52" t="s">
        <v>386</v>
      </c>
    </row>
    <row r="20" spans="1:6" ht="21" customHeight="1">
      <c r="A20" s="21">
        <v>6</v>
      </c>
      <c r="B20" s="19" t="s">
        <v>310</v>
      </c>
      <c r="C20" s="38" t="s">
        <v>315</v>
      </c>
      <c r="D20" s="100">
        <v>4250</v>
      </c>
      <c r="E20" s="49">
        <f>D20*0.3</f>
        <v>1275</v>
      </c>
      <c r="F20" s="64">
        <f>E20+D20</f>
        <v>5525</v>
      </c>
    </row>
    <row r="21" spans="1:6" ht="18" customHeight="1">
      <c r="A21" s="21">
        <v>7</v>
      </c>
      <c r="B21" s="19" t="s">
        <v>311</v>
      </c>
      <c r="C21" s="38" t="s">
        <v>315</v>
      </c>
      <c r="D21" s="100">
        <v>3220</v>
      </c>
      <c r="E21" s="49">
        <f>D21*0.3</f>
        <v>966</v>
      </c>
      <c r="F21" s="64">
        <f t="shared" ref="F21:F24" si="1">E21+D21</f>
        <v>4186</v>
      </c>
    </row>
    <row r="22" spans="1:6" ht="19.5" customHeight="1">
      <c r="A22" s="21">
        <v>8</v>
      </c>
      <c r="B22" s="19" t="s">
        <v>312</v>
      </c>
      <c r="C22" s="38" t="s">
        <v>315</v>
      </c>
      <c r="D22" s="100">
        <v>4320</v>
      </c>
      <c r="E22" s="49">
        <f>D22*0.3</f>
        <v>1296</v>
      </c>
      <c r="F22" s="64">
        <f t="shared" si="1"/>
        <v>5616</v>
      </c>
    </row>
    <row r="23" spans="1:6" ht="18.75" customHeight="1">
      <c r="A23" s="21">
        <v>9</v>
      </c>
      <c r="B23" s="19" t="s">
        <v>313</v>
      </c>
      <c r="C23" s="38" t="s">
        <v>315</v>
      </c>
      <c r="D23" s="100">
        <v>4430</v>
      </c>
      <c r="E23" s="49">
        <f>D23*0.3</f>
        <v>1329</v>
      </c>
      <c r="F23" s="64">
        <f t="shared" si="1"/>
        <v>5759</v>
      </c>
    </row>
    <row r="24" spans="1:6" ht="20.25" customHeight="1">
      <c r="A24" s="21">
        <v>10</v>
      </c>
      <c r="B24" s="19" t="s">
        <v>314</v>
      </c>
      <c r="C24" s="38" t="s">
        <v>315</v>
      </c>
      <c r="D24" s="100">
        <v>4650</v>
      </c>
      <c r="E24" s="49">
        <f>D24*0.3</f>
        <v>1395</v>
      </c>
      <c r="F24" s="64">
        <f t="shared" si="1"/>
        <v>6045</v>
      </c>
    </row>
    <row r="25" spans="1:6" ht="20.25" customHeight="1">
      <c r="A25" s="22"/>
      <c r="B25" s="22"/>
      <c r="C25" s="26"/>
      <c r="D25" s="130"/>
      <c r="E25" s="66"/>
      <c r="F25" s="63"/>
    </row>
    <row r="26" spans="1:6" ht="20.25" customHeight="1">
      <c r="A26" s="22"/>
      <c r="B26" s="22"/>
      <c r="C26" s="26"/>
      <c r="D26" s="130"/>
      <c r="E26" s="66"/>
      <c r="F26" s="63"/>
    </row>
    <row r="27" spans="1:6" ht="20.25" customHeight="1">
      <c r="A27" s="22"/>
      <c r="B27" s="22"/>
      <c r="C27" s="26"/>
      <c r="D27" s="130"/>
      <c r="E27" s="66"/>
      <c r="F27" s="63"/>
    </row>
  </sheetData>
  <mergeCells count="15">
    <mergeCell ref="A12:A13"/>
    <mergeCell ref="A14:A15"/>
    <mergeCell ref="E5:E7"/>
    <mergeCell ref="F5:F7"/>
    <mergeCell ref="A5:A7"/>
    <mergeCell ref="A8:A10"/>
    <mergeCell ref="C8:C10"/>
    <mergeCell ref="D8:D10"/>
    <mergeCell ref="E8:E10"/>
    <mergeCell ref="F8:F10"/>
    <mergeCell ref="B18:D18"/>
    <mergeCell ref="B5:B7"/>
    <mergeCell ref="B8:B10"/>
    <mergeCell ref="C5:C7"/>
    <mergeCell ref="D5:D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8" sqref="F8"/>
    </sheetView>
  </sheetViews>
  <sheetFormatPr defaultRowHeight="12.75"/>
  <cols>
    <col min="1" max="1" width="5.140625" customWidth="1"/>
    <col min="2" max="2" width="49" customWidth="1"/>
    <col min="3" max="3" width="7" customWidth="1"/>
    <col min="4" max="4" width="5.85546875" customWidth="1"/>
    <col min="5" max="5" width="10.28515625" customWidth="1"/>
    <col min="6" max="6" width="12.7109375" customWidth="1"/>
  </cols>
  <sheetData>
    <row r="1" spans="1:6" ht="18">
      <c r="A1" s="251"/>
      <c r="B1" s="501" t="s">
        <v>959</v>
      </c>
      <c r="C1" s="501"/>
      <c r="D1" s="501"/>
      <c r="E1" s="501"/>
      <c r="F1" s="502"/>
    </row>
    <row r="2" spans="1:6" s="203" customFormat="1" ht="22.5" customHeight="1">
      <c r="A2" s="196" t="s">
        <v>152</v>
      </c>
      <c r="B2" s="196" t="s">
        <v>960</v>
      </c>
      <c r="C2" s="197" t="s">
        <v>387</v>
      </c>
      <c r="D2" s="197" t="s">
        <v>1021</v>
      </c>
      <c r="E2" s="198" t="s">
        <v>151</v>
      </c>
      <c r="F2" s="198" t="s">
        <v>804</v>
      </c>
    </row>
    <row r="3" spans="1:6" ht="27.75" customHeight="1">
      <c r="A3" s="21">
        <v>1</v>
      </c>
      <c r="B3" s="11" t="s">
        <v>964</v>
      </c>
      <c r="C3" s="21" t="s">
        <v>154</v>
      </c>
      <c r="D3" s="21">
        <v>1</v>
      </c>
      <c r="E3" s="85">
        <v>55.64</v>
      </c>
      <c r="F3" s="54">
        <f>E3</f>
        <v>55.64</v>
      </c>
    </row>
    <row r="4" spans="1:6" ht="27" customHeight="1">
      <c r="A4" s="21">
        <v>2</v>
      </c>
      <c r="B4" s="11" t="s">
        <v>963</v>
      </c>
      <c r="C4" s="21" t="s">
        <v>154</v>
      </c>
      <c r="D4" s="21">
        <v>1</v>
      </c>
      <c r="E4" s="85">
        <v>96.75</v>
      </c>
      <c r="F4" s="54">
        <f>E4</f>
        <v>96.75</v>
      </c>
    </row>
    <row r="5" spans="1:6" ht="28.5" customHeight="1">
      <c r="A5" s="21">
        <v>3</v>
      </c>
      <c r="B5" s="11" t="s">
        <v>962</v>
      </c>
      <c r="C5" s="21" t="s">
        <v>844</v>
      </c>
      <c r="D5" s="21">
        <v>1</v>
      </c>
      <c r="E5" s="85">
        <v>117.89</v>
      </c>
      <c r="F5" s="54">
        <f>E5</f>
        <v>117.89</v>
      </c>
    </row>
    <row r="6" spans="1:6" ht="27" customHeight="1">
      <c r="A6" s="21">
        <v>4</v>
      </c>
      <c r="B6" s="11" t="s">
        <v>961</v>
      </c>
      <c r="C6" s="21" t="s">
        <v>965</v>
      </c>
      <c r="D6" s="21">
        <v>1</v>
      </c>
      <c r="E6" s="85">
        <v>3368.54</v>
      </c>
      <c r="F6" s="85">
        <v>3182.27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opLeftCell="A22" workbookViewId="0">
      <selection activeCell="A28" sqref="A28:D29"/>
    </sheetView>
  </sheetViews>
  <sheetFormatPr defaultRowHeight="15"/>
  <cols>
    <col min="1" max="1" width="8.28515625" style="247" customWidth="1"/>
    <col min="2" max="2" width="5.140625" style="247" customWidth="1"/>
    <col min="3" max="3" width="45.28515625" style="247" customWidth="1"/>
    <col min="4" max="4" width="27.28515625" style="247" customWidth="1"/>
  </cols>
  <sheetData>
    <row r="1" spans="1:4" ht="16.5" thickBot="1">
      <c r="B1" s="503" t="s">
        <v>1022</v>
      </c>
      <c r="C1" s="503"/>
      <c r="D1" s="503"/>
    </row>
    <row r="2" spans="1:4" ht="16.5" thickBot="1">
      <c r="A2" s="504" t="s">
        <v>405</v>
      </c>
      <c r="B2" s="505"/>
      <c r="C2" s="505"/>
      <c r="D2" s="506"/>
    </row>
    <row r="3" spans="1:4" ht="15.75">
      <c r="A3" s="410"/>
      <c r="B3" s="410"/>
      <c r="C3" s="410"/>
      <c r="D3" s="410"/>
    </row>
    <row r="4" spans="1:4" ht="15.75" thickBot="1"/>
    <row r="5" spans="1:4" ht="32.25" thickBot="1">
      <c r="A5" s="403" t="s">
        <v>389</v>
      </c>
      <c r="B5" s="507" t="s">
        <v>388</v>
      </c>
      <c r="C5" s="508"/>
      <c r="D5" s="403" t="s">
        <v>396</v>
      </c>
    </row>
    <row r="6" spans="1:4" ht="15.75" thickBot="1">
      <c r="A6" s="246"/>
    </row>
    <row r="7" spans="1:4" ht="21.75" customHeight="1" thickBot="1">
      <c r="A7" s="509">
        <v>1</v>
      </c>
      <c r="B7" s="520" t="s">
        <v>392</v>
      </c>
      <c r="C7" s="521"/>
      <c r="D7" s="411"/>
    </row>
    <row r="8" spans="1:4">
      <c r="A8" s="510"/>
      <c r="B8" s="419" t="s">
        <v>391</v>
      </c>
      <c r="C8" s="421" t="s">
        <v>393</v>
      </c>
      <c r="D8" s="416" t="s">
        <v>397</v>
      </c>
    </row>
    <row r="9" spans="1:4">
      <c r="A9" s="510"/>
      <c r="B9" s="417" t="s">
        <v>391</v>
      </c>
      <c r="C9" s="422" t="s">
        <v>260</v>
      </c>
      <c r="D9" s="417" t="s">
        <v>398</v>
      </c>
    </row>
    <row r="10" spans="1:4">
      <c r="A10" s="510"/>
      <c r="B10" s="417" t="s">
        <v>391</v>
      </c>
      <c r="C10" s="422" t="s">
        <v>259</v>
      </c>
      <c r="D10" s="417" t="s">
        <v>399</v>
      </c>
    </row>
    <row r="11" spans="1:4">
      <c r="A11" s="510"/>
      <c r="B11" s="417" t="s">
        <v>391</v>
      </c>
      <c r="C11" s="422" t="s">
        <v>261</v>
      </c>
      <c r="D11" s="417" t="s">
        <v>400</v>
      </c>
    </row>
    <row r="12" spans="1:4">
      <c r="A12" s="510"/>
      <c r="B12" s="417" t="s">
        <v>391</v>
      </c>
      <c r="C12" s="422" t="s">
        <v>262</v>
      </c>
      <c r="D12" s="417" t="s">
        <v>401</v>
      </c>
    </row>
    <row r="13" spans="1:4">
      <c r="A13" s="510"/>
      <c r="B13" s="417" t="s">
        <v>391</v>
      </c>
      <c r="C13" s="422" t="s">
        <v>263</v>
      </c>
      <c r="D13" s="417" t="s">
        <v>402</v>
      </c>
    </row>
    <row r="14" spans="1:4">
      <c r="A14" s="510"/>
      <c r="B14" s="417" t="s">
        <v>391</v>
      </c>
      <c r="C14" s="422" t="s">
        <v>394</v>
      </c>
      <c r="D14" s="417" t="s">
        <v>403</v>
      </c>
    </row>
    <row r="15" spans="1:4" ht="15.75" thickBot="1">
      <c r="A15" s="511"/>
      <c r="B15" s="418" t="s">
        <v>391</v>
      </c>
      <c r="C15" s="423" t="s">
        <v>395</v>
      </c>
      <c r="D15" s="418" t="s">
        <v>404</v>
      </c>
    </row>
    <row r="16" spans="1:4" ht="29.25" customHeight="1" thickBot="1">
      <c r="A16" s="413"/>
      <c r="B16" s="517" t="s">
        <v>415</v>
      </c>
      <c r="C16" s="518"/>
      <c r="D16" s="519"/>
    </row>
    <row r="17" spans="1:4" ht="15.75" thickBot="1">
      <c r="A17" s="412"/>
      <c r="D17" s="248"/>
    </row>
    <row r="18" spans="1:4" ht="15.75" thickBot="1">
      <c r="A18" s="414"/>
      <c r="B18" s="522" t="s">
        <v>449</v>
      </c>
      <c r="C18" s="523"/>
      <c r="D18" s="524"/>
    </row>
    <row r="19" spans="1:4">
      <c r="A19" s="525">
        <v>2</v>
      </c>
      <c r="B19" s="419" t="s">
        <v>391</v>
      </c>
      <c r="C19" s="425" t="s">
        <v>450</v>
      </c>
      <c r="D19" s="419" t="s">
        <v>458</v>
      </c>
    </row>
    <row r="20" spans="1:4">
      <c r="A20" s="526"/>
      <c r="B20" s="417" t="s">
        <v>391</v>
      </c>
      <c r="C20" s="426" t="s">
        <v>451</v>
      </c>
      <c r="D20" s="417" t="s">
        <v>459</v>
      </c>
    </row>
    <row r="21" spans="1:4">
      <c r="A21" s="526"/>
      <c r="B21" s="417" t="s">
        <v>391</v>
      </c>
      <c r="C21" s="426" t="s">
        <v>454</v>
      </c>
      <c r="D21" s="417" t="s">
        <v>460</v>
      </c>
    </row>
    <row r="22" spans="1:4">
      <c r="A22" s="526"/>
      <c r="B22" s="417" t="s">
        <v>391</v>
      </c>
      <c r="C22" s="426" t="s">
        <v>452</v>
      </c>
      <c r="D22" s="417" t="s">
        <v>461</v>
      </c>
    </row>
    <row r="23" spans="1:4">
      <c r="A23" s="526"/>
      <c r="B23" s="417" t="s">
        <v>391</v>
      </c>
      <c r="C23" s="426" t="s">
        <v>453</v>
      </c>
      <c r="D23" s="417" t="s">
        <v>462</v>
      </c>
    </row>
    <row r="24" spans="1:4">
      <c r="A24" s="526"/>
      <c r="B24" s="417" t="s">
        <v>391</v>
      </c>
      <c r="C24" s="426" t="s">
        <v>455</v>
      </c>
      <c r="D24" s="417" t="s">
        <v>463</v>
      </c>
    </row>
    <row r="25" spans="1:4">
      <c r="A25" s="526"/>
      <c r="B25" s="417" t="s">
        <v>391</v>
      </c>
      <c r="C25" s="426" t="s">
        <v>456</v>
      </c>
      <c r="D25" s="417" t="s">
        <v>464</v>
      </c>
    </row>
    <row r="26" spans="1:4" ht="15.75" thickBot="1">
      <c r="A26" s="527"/>
      <c r="B26" s="420" t="s">
        <v>391</v>
      </c>
      <c r="C26" s="427" t="s">
        <v>457</v>
      </c>
      <c r="D26" s="420" t="s">
        <v>465</v>
      </c>
    </row>
    <row r="27" spans="1:4" ht="33" customHeight="1" thickBot="1">
      <c r="A27" s="413"/>
      <c r="B27" s="517" t="s">
        <v>466</v>
      </c>
      <c r="C27" s="518"/>
      <c r="D27" s="519"/>
    </row>
    <row r="28" spans="1:4" ht="17.25" customHeight="1" thickBot="1">
      <c r="A28" s="514"/>
      <c r="B28" s="515"/>
      <c r="C28" s="515"/>
      <c r="D28" s="516"/>
    </row>
    <row r="29" spans="1:4" ht="29.25" customHeight="1" thickBot="1">
      <c r="A29" s="413">
        <v>3</v>
      </c>
      <c r="B29" s="512" t="s">
        <v>1201</v>
      </c>
      <c r="C29" s="513"/>
      <c r="D29" s="424" t="s">
        <v>1202</v>
      </c>
    </row>
    <row r="30" spans="1:4">
      <c r="A30" s="412"/>
      <c r="B30" s="415"/>
      <c r="D30" s="248"/>
    </row>
    <row r="31" spans="1:4">
      <c r="D31" s="248"/>
    </row>
    <row r="32" spans="1:4">
      <c r="D32" s="248"/>
    </row>
    <row r="33" spans="4:4">
      <c r="D33" s="248"/>
    </row>
    <row r="34" spans="4:4">
      <c r="D34" s="248"/>
    </row>
    <row r="35" spans="4:4">
      <c r="D35" s="248"/>
    </row>
    <row r="36" spans="4:4">
      <c r="D36" s="248"/>
    </row>
    <row r="37" spans="4:4">
      <c r="D37" s="248"/>
    </row>
    <row r="38" spans="4:4">
      <c r="D38" s="248"/>
    </row>
    <row r="39" spans="4:4">
      <c r="D39" s="248"/>
    </row>
    <row r="40" spans="4:4">
      <c r="D40" s="248"/>
    </row>
    <row r="41" spans="4:4">
      <c r="D41" s="248"/>
    </row>
    <row r="42" spans="4:4">
      <c r="D42" s="248"/>
    </row>
    <row r="43" spans="4:4">
      <c r="D43" s="248"/>
    </row>
    <row r="44" spans="4:4">
      <c r="D44" s="248"/>
    </row>
    <row r="45" spans="4:4">
      <c r="D45" s="248"/>
    </row>
    <row r="46" spans="4:4">
      <c r="D46" s="248"/>
    </row>
    <row r="47" spans="4:4">
      <c r="D47" s="248"/>
    </row>
    <row r="48" spans="4:4">
      <c r="D48" s="248"/>
    </row>
    <row r="49" spans="4:4">
      <c r="D49" s="248"/>
    </row>
    <row r="50" spans="4:4">
      <c r="D50" s="248"/>
    </row>
    <row r="51" spans="4:4">
      <c r="D51" s="248"/>
    </row>
    <row r="52" spans="4:4">
      <c r="D52" s="248"/>
    </row>
    <row r="53" spans="4:4">
      <c r="D53" s="248"/>
    </row>
    <row r="54" spans="4:4">
      <c r="D54" s="248"/>
    </row>
    <row r="55" spans="4:4">
      <c r="D55" s="248"/>
    </row>
    <row r="56" spans="4:4">
      <c r="D56" s="248"/>
    </row>
    <row r="57" spans="4:4">
      <c r="D57" s="248"/>
    </row>
    <row r="58" spans="4:4">
      <c r="D58" s="248"/>
    </row>
    <row r="59" spans="4:4">
      <c r="D59" s="248"/>
    </row>
    <row r="60" spans="4:4">
      <c r="D60" s="248"/>
    </row>
    <row r="61" spans="4:4">
      <c r="D61" s="248"/>
    </row>
    <row r="62" spans="4:4">
      <c r="D62" s="248"/>
    </row>
    <row r="63" spans="4:4">
      <c r="D63" s="248"/>
    </row>
    <row r="64" spans="4:4">
      <c r="D64" s="248"/>
    </row>
    <row r="65" spans="4:4">
      <c r="D65" s="248"/>
    </row>
    <row r="66" spans="4:4">
      <c r="D66" s="248"/>
    </row>
    <row r="67" spans="4:4">
      <c r="D67" s="248"/>
    </row>
    <row r="68" spans="4:4">
      <c r="D68" s="248"/>
    </row>
    <row r="69" spans="4:4">
      <c r="D69" s="248"/>
    </row>
    <row r="70" spans="4:4">
      <c r="D70" s="248"/>
    </row>
    <row r="71" spans="4:4">
      <c r="D71" s="248"/>
    </row>
    <row r="72" spans="4:4">
      <c r="D72" s="248"/>
    </row>
    <row r="73" spans="4:4">
      <c r="D73" s="248"/>
    </row>
    <row r="74" spans="4:4">
      <c r="D74" s="248"/>
    </row>
    <row r="75" spans="4:4">
      <c r="D75" s="248"/>
    </row>
    <row r="76" spans="4:4">
      <c r="D76" s="248"/>
    </row>
    <row r="77" spans="4:4">
      <c r="D77" s="248"/>
    </row>
    <row r="78" spans="4:4">
      <c r="D78" s="248"/>
    </row>
    <row r="79" spans="4:4">
      <c r="D79" s="248"/>
    </row>
    <row r="80" spans="4:4">
      <c r="D80" s="248"/>
    </row>
    <row r="81" spans="4:4">
      <c r="D81" s="248"/>
    </row>
    <row r="82" spans="4:4">
      <c r="D82" s="248"/>
    </row>
    <row r="83" spans="4:4">
      <c r="D83" s="248"/>
    </row>
    <row r="84" spans="4:4">
      <c r="D84" s="248"/>
    </row>
    <row r="85" spans="4:4">
      <c r="D85" s="248"/>
    </row>
    <row r="86" spans="4:4">
      <c r="D86" s="248"/>
    </row>
    <row r="87" spans="4:4">
      <c r="D87" s="248"/>
    </row>
    <row r="88" spans="4:4">
      <c r="D88" s="248"/>
    </row>
    <row r="89" spans="4:4">
      <c r="D89" s="248"/>
    </row>
    <row r="90" spans="4:4">
      <c r="D90" s="248"/>
    </row>
    <row r="91" spans="4:4">
      <c r="D91" s="248"/>
    </row>
    <row r="92" spans="4:4">
      <c r="D92" s="248"/>
    </row>
    <row r="93" spans="4:4">
      <c r="D93" s="248"/>
    </row>
    <row r="94" spans="4:4">
      <c r="D94" s="248"/>
    </row>
    <row r="95" spans="4:4">
      <c r="D95" s="248"/>
    </row>
    <row r="96" spans="4:4">
      <c r="D96" s="248"/>
    </row>
    <row r="97" spans="4:4">
      <c r="D97" s="248"/>
    </row>
    <row r="98" spans="4:4">
      <c r="D98" s="248"/>
    </row>
    <row r="99" spans="4:4">
      <c r="D99" s="248"/>
    </row>
    <row r="100" spans="4:4">
      <c r="D100" s="248"/>
    </row>
    <row r="101" spans="4:4">
      <c r="D101" s="248"/>
    </row>
    <row r="102" spans="4:4">
      <c r="D102" s="248"/>
    </row>
    <row r="103" spans="4:4">
      <c r="D103" s="248"/>
    </row>
    <row r="104" spans="4:4">
      <c r="D104" s="248"/>
    </row>
    <row r="105" spans="4:4">
      <c r="D105" s="248"/>
    </row>
    <row r="106" spans="4:4">
      <c r="D106" s="248"/>
    </row>
    <row r="107" spans="4:4">
      <c r="D107" s="248"/>
    </row>
    <row r="108" spans="4:4">
      <c r="D108" s="248"/>
    </row>
    <row r="109" spans="4:4">
      <c r="D109" s="248"/>
    </row>
    <row r="110" spans="4:4">
      <c r="D110" s="248"/>
    </row>
    <row r="111" spans="4:4">
      <c r="D111" s="248"/>
    </row>
    <row r="112" spans="4:4">
      <c r="D112" s="248"/>
    </row>
    <row r="113" spans="4:4">
      <c r="D113" s="248"/>
    </row>
    <row r="114" spans="4:4">
      <c r="D114" s="248"/>
    </row>
    <row r="115" spans="4:4">
      <c r="D115" s="248"/>
    </row>
    <row r="116" spans="4:4">
      <c r="D116" s="248"/>
    </row>
    <row r="117" spans="4:4">
      <c r="D117" s="248"/>
    </row>
    <row r="118" spans="4:4">
      <c r="D118" s="248"/>
    </row>
    <row r="119" spans="4:4">
      <c r="D119" s="248"/>
    </row>
    <row r="120" spans="4:4">
      <c r="D120" s="248"/>
    </row>
    <row r="121" spans="4:4">
      <c r="D121" s="248"/>
    </row>
    <row r="122" spans="4:4">
      <c r="D122" s="248"/>
    </row>
    <row r="123" spans="4:4">
      <c r="D123" s="248"/>
    </row>
    <row r="124" spans="4:4">
      <c r="D124" s="248"/>
    </row>
    <row r="125" spans="4:4">
      <c r="D125" s="248"/>
    </row>
    <row r="126" spans="4:4">
      <c r="D126" s="248"/>
    </row>
    <row r="127" spans="4:4">
      <c r="D127" s="248"/>
    </row>
    <row r="128" spans="4:4">
      <c r="D128" s="248"/>
    </row>
    <row r="129" spans="4:4">
      <c r="D129" s="248"/>
    </row>
    <row r="130" spans="4:4">
      <c r="D130" s="248"/>
    </row>
    <row r="131" spans="4:4">
      <c r="D131" s="248"/>
    </row>
    <row r="132" spans="4:4">
      <c r="D132" s="248"/>
    </row>
    <row r="133" spans="4:4">
      <c r="D133" s="248"/>
    </row>
    <row r="134" spans="4:4">
      <c r="D134" s="248"/>
    </row>
    <row r="135" spans="4:4">
      <c r="D135" s="248"/>
    </row>
    <row r="136" spans="4:4">
      <c r="D136" s="248"/>
    </row>
    <row r="137" spans="4:4">
      <c r="D137" s="248"/>
    </row>
    <row r="138" spans="4:4">
      <c r="D138" s="248"/>
    </row>
    <row r="139" spans="4:4">
      <c r="D139" s="248"/>
    </row>
    <row r="140" spans="4:4">
      <c r="D140" s="248"/>
    </row>
    <row r="141" spans="4:4">
      <c r="D141" s="248"/>
    </row>
  </sheetData>
  <mergeCells count="11">
    <mergeCell ref="B1:D1"/>
    <mergeCell ref="A2:D2"/>
    <mergeCell ref="B5:C5"/>
    <mergeCell ref="A7:A15"/>
    <mergeCell ref="B29:C29"/>
    <mergeCell ref="A28:D28"/>
    <mergeCell ref="B27:D27"/>
    <mergeCell ref="B7:C7"/>
    <mergeCell ref="B16:D16"/>
    <mergeCell ref="B18:D18"/>
    <mergeCell ref="A19:A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tabSelected="1" workbookViewId="0">
      <selection sqref="A1:M1"/>
    </sheetView>
  </sheetViews>
  <sheetFormatPr defaultRowHeight="12.75"/>
  <cols>
    <col min="1" max="1" width="5.85546875" style="377" customWidth="1"/>
    <col min="2" max="2" width="1" style="377" customWidth="1"/>
    <col min="3" max="3" width="0.85546875" style="377" customWidth="1"/>
    <col min="4" max="4" width="2.85546875" style="377" hidden="1" customWidth="1"/>
    <col min="5" max="5" width="43" style="377" customWidth="1"/>
    <col min="6" max="6" width="9.85546875" style="377" customWidth="1"/>
    <col min="7" max="7" width="1" style="377" customWidth="1"/>
    <col min="8" max="8" width="4.7109375" style="377" customWidth="1"/>
    <col min="9" max="9" width="2.85546875" style="377" customWidth="1"/>
    <col min="10" max="10" width="8" style="377" customWidth="1"/>
    <col min="11" max="11" width="1" style="377" customWidth="1"/>
    <col min="12" max="12" width="5.85546875" style="377" customWidth="1"/>
    <col min="13" max="13" width="5" style="377" customWidth="1"/>
    <col min="14" max="14" width="9.85546875" style="377" customWidth="1"/>
    <col min="15" max="15" width="1" style="377" customWidth="1"/>
    <col min="16" max="16" width="1.85546875" style="377" customWidth="1"/>
    <col min="17" max="17" width="1" style="404" customWidth="1"/>
    <col min="18" max="18" width="2.85546875" style="404" customWidth="1"/>
    <col min="19" max="20" width="9.140625" style="404"/>
  </cols>
  <sheetData>
    <row r="1" spans="1:13" ht="30" customHeight="1">
      <c r="A1" s="541" t="s">
        <v>1023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</row>
    <row r="2" spans="1:13" ht="23.25" customHeight="1">
      <c r="A2" s="542" t="s">
        <v>1024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</row>
    <row r="3" spans="1:13" ht="14.25">
      <c r="A3" s="543" t="s">
        <v>1025</v>
      </c>
      <c r="B3" s="544"/>
      <c r="C3" s="544"/>
      <c r="D3" s="545"/>
      <c r="E3" s="543" t="s">
        <v>1026</v>
      </c>
      <c r="F3" s="545"/>
      <c r="G3" s="543" t="s">
        <v>1027</v>
      </c>
      <c r="H3" s="544"/>
      <c r="I3" s="544"/>
      <c r="J3" s="544"/>
      <c r="K3" s="544"/>
      <c r="L3" s="544"/>
      <c r="M3" s="545"/>
    </row>
    <row r="4" spans="1:13" ht="30.75" customHeight="1">
      <c r="A4" s="528">
        <v>1</v>
      </c>
      <c r="B4" s="529"/>
      <c r="C4" s="529"/>
      <c r="D4" s="530"/>
      <c r="E4" s="531" t="s">
        <v>1028</v>
      </c>
      <c r="F4" s="532"/>
      <c r="G4" s="533" t="s">
        <v>1029</v>
      </c>
      <c r="H4" s="534"/>
      <c r="I4" s="534"/>
      <c r="J4" s="534"/>
      <c r="K4" s="534"/>
      <c r="L4" s="534"/>
      <c r="M4" s="535"/>
    </row>
    <row r="5" spans="1:13" ht="30.75" customHeight="1">
      <c r="A5" s="528">
        <v>2</v>
      </c>
      <c r="B5" s="529"/>
      <c r="C5" s="529"/>
      <c r="D5" s="530"/>
      <c r="E5" s="531" t="s">
        <v>1030</v>
      </c>
      <c r="F5" s="532"/>
      <c r="G5" s="533" t="s">
        <v>1031</v>
      </c>
      <c r="H5" s="534"/>
      <c r="I5" s="534"/>
      <c r="J5" s="534"/>
      <c r="K5" s="534"/>
      <c r="L5" s="534"/>
      <c r="M5" s="535"/>
    </row>
    <row r="6" spans="1:13" ht="30" customHeight="1">
      <c r="A6" s="528">
        <v>3</v>
      </c>
      <c r="B6" s="529"/>
      <c r="C6" s="529"/>
      <c r="D6" s="530"/>
      <c r="E6" s="536" t="s">
        <v>1032</v>
      </c>
      <c r="F6" s="537"/>
      <c r="G6" s="538" t="s">
        <v>1033</v>
      </c>
      <c r="H6" s="539"/>
      <c r="I6" s="539"/>
      <c r="J6" s="539"/>
      <c r="K6" s="539"/>
      <c r="L6" s="539"/>
      <c r="M6" s="540"/>
    </row>
    <row r="7" spans="1:13" ht="17.25" customHeight="1">
      <c r="A7" s="546">
        <v>4</v>
      </c>
      <c r="B7" s="547"/>
      <c r="C7" s="547"/>
      <c r="D7" s="548"/>
      <c r="E7" s="531" t="s">
        <v>1034</v>
      </c>
      <c r="F7" s="532"/>
      <c r="G7" s="538" t="s">
        <v>1035</v>
      </c>
      <c r="H7" s="539"/>
      <c r="I7" s="539"/>
      <c r="J7" s="539"/>
      <c r="K7" s="539"/>
      <c r="L7" s="539"/>
      <c r="M7" s="540"/>
    </row>
    <row r="8" spans="1:13" ht="28.5" customHeight="1">
      <c r="A8" s="546">
        <v>5</v>
      </c>
      <c r="B8" s="547"/>
      <c r="C8" s="547"/>
      <c r="D8" s="548"/>
      <c r="E8" s="531" t="s">
        <v>1036</v>
      </c>
      <c r="F8" s="532"/>
      <c r="G8" s="538" t="s">
        <v>1037</v>
      </c>
      <c r="H8" s="539"/>
      <c r="I8" s="539"/>
      <c r="J8" s="539"/>
      <c r="K8" s="539"/>
      <c r="L8" s="539"/>
      <c r="M8" s="540"/>
    </row>
    <row r="9" spans="1:13" ht="29.25" customHeight="1">
      <c r="A9" s="528">
        <v>6</v>
      </c>
      <c r="B9" s="529"/>
      <c r="C9" s="529"/>
      <c r="D9" s="530"/>
      <c r="E9" s="531" t="s">
        <v>1038</v>
      </c>
      <c r="F9" s="532"/>
      <c r="G9" s="533" t="s">
        <v>1039</v>
      </c>
      <c r="H9" s="534"/>
      <c r="I9" s="534"/>
      <c r="J9" s="534"/>
      <c r="K9" s="534"/>
      <c r="L9" s="534"/>
      <c r="M9" s="535"/>
    </row>
    <row r="10" spans="1:13" ht="18" customHeight="1">
      <c r="A10" s="528">
        <v>7</v>
      </c>
      <c r="B10" s="529"/>
      <c r="C10" s="529"/>
      <c r="D10" s="530"/>
      <c r="E10" s="531" t="s">
        <v>1040</v>
      </c>
      <c r="F10" s="532"/>
      <c r="G10" s="533" t="s">
        <v>1041</v>
      </c>
      <c r="H10" s="534"/>
      <c r="I10" s="534"/>
      <c r="J10" s="534"/>
      <c r="K10" s="534"/>
      <c r="L10" s="534"/>
      <c r="M10" s="535"/>
    </row>
    <row r="11" spans="1:13" ht="16.5" customHeight="1">
      <c r="A11" s="528">
        <v>8</v>
      </c>
      <c r="B11" s="529"/>
      <c r="C11" s="529"/>
      <c r="D11" s="530"/>
      <c r="E11" s="531" t="s">
        <v>1042</v>
      </c>
      <c r="F11" s="532"/>
      <c r="G11" s="538" t="s">
        <v>1043</v>
      </c>
      <c r="H11" s="539"/>
      <c r="I11" s="539"/>
      <c r="J11" s="539"/>
      <c r="K11" s="539"/>
      <c r="L11" s="539"/>
      <c r="M11" s="540"/>
    </row>
    <row r="12" spans="1:13" ht="24.75" customHeight="1">
      <c r="A12" s="560" t="s">
        <v>1044</v>
      </c>
      <c r="B12" s="560"/>
      <c r="C12" s="560"/>
      <c r="D12" s="560"/>
      <c r="E12" s="560"/>
      <c r="F12" s="560"/>
      <c r="G12" s="560"/>
      <c r="H12" s="560"/>
      <c r="I12" s="560"/>
      <c r="J12" s="560"/>
      <c r="K12" s="560"/>
    </row>
    <row r="13" spans="1:13">
      <c r="A13" s="557" t="s">
        <v>1045</v>
      </c>
      <c r="B13" s="558"/>
      <c r="C13" s="559"/>
      <c r="D13" s="561" t="s">
        <v>1046</v>
      </c>
      <c r="E13" s="562"/>
      <c r="F13" s="561" t="s">
        <v>1047</v>
      </c>
      <c r="G13" s="563"/>
      <c r="H13" s="563"/>
      <c r="I13" s="563"/>
      <c r="J13" s="563"/>
      <c r="K13" s="562"/>
    </row>
    <row r="14" spans="1:13" ht="19.5" customHeight="1">
      <c r="A14" s="549">
        <v>1</v>
      </c>
      <c r="B14" s="550"/>
      <c r="C14" s="551"/>
      <c r="D14" s="552" t="s">
        <v>1048</v>
      </c>
      <c r="E14" s="553"/>
      <c r="F14" s="554" t="s">
        <v>1049</v>
      </c>
      <c r="G14" s="555"/>
      <c r="H14" s="555"/>
      <c r="I14" s="555"/>
      <c r="J14" s="555"/>
      <c r="K14" s="556"/>
    </row>
    <row r="15" spans="1:13" ht="18" customHeight="1">
      <c r="A15" s="549">
        <v>2</v>
      </c>
      <c r="B15" s="550"/>
      <c r="C15" s="551"/>
      <c r="D15" s="552" t="s">
        <v>1050</v>
      </c>
      <c r="E15" s="553"/>
      <c r="F15" s="557" t="s">
        <v>1051</v>
      </c>
      <c r="G15" s="558"/>
      <c r="H15" s="558"/>
      <c r="I15" s="558"/>
      <c r="J15" s="558"/>
      <c r="K15" s="559"/>
    </row>
    <row r="16" spans="1:13" ht="19.5" customHeight="1">
      <c r="A16" s="549">
        <v>3</v>
      </c>
      <c r="B16" s="550"/>
      <c r="C16" s="551"/>
      <c r="D16" s="552" t="s">
        <v>1052</v>
      </c>
      <c r="E16" s="553"/>
      <c r="F16" s="557" t="s">
        <v>1051</v>
      </c>
      <c r="G16" s="558"/>
      <c r="H16" s="558"/>
      <c r="I16" s="558"/>
      <c r="J16" s="558"/>
      <c r="K16" s="559"/>
    </row>
    <row r="17" spans="1:15" ht="18.75" customHeight="1">
      <c r="A17" s="549">
        <v>4</v>
      </c>
      <c r="B17" s="550"/>
      <c r="C17" s="551"/>
      <c r="D17" s="552" t="s">
        <v>1053</v>
      </c>
      <c r="E17" s="553"/>
      <c r="F17" s="557" t="s">
        <v>1049</v>
      </c>
      <c r="G17" s="558"/>
      <c r="H17" s="558"/>
      <c r="I17" s="558"/>
      <c r="J17" s="558"/>
      <c r="K17" s="559"/>
    </row>
    <row r="18" spans="1:15" ht="18" customHeight="1">
      <c r="A18" s="549">
        <v>5</v>
      </c>
      <c r="B18" s="550"/>
      <c r="C18" s="551"/>
      <c r="D18" s="552" t="s">
        <v>1054</v>
      </c>
      <c r="E18" s="553"/>
      <c r="F18" s="557" t="s">
        <v>1055</v>
      </c>
      <c r="G18" s="558"/>
      <c r="H18" s="558"/>
      <c r="I18" s="558"/>
      <c r="J18" s="558"/>
      <c r="K18" s="559"/>
    </row>
    <row r="19" spans="1:15" ht="18.75" customHeight="1">
      <c r="A19" s="549">
        <v>6</v>
      </c>
      <c r="B19" s="550"/>
      <c r="C19" s="551"/>
      <c r="D19" s="552" t="s">
        <v>1056</v>
      </c>
      <c r="E19" s="553"/>
      <c r="F19" s="557" t="s">
        <v>1057</v>
      </c>
      <c r="G19" s="558"/>
      <c r="H19" s="558"/>
      <c r="I19" s="558"/>
      <c r="J19" s="558"/>
      <c r="K19" s="559"/>
    </row>
    <row r="20" spans="1:15" ht="26.25" customHeight="1">
      <c r="A20" s="542" t="s">
        <v>1058</v>
      </c>
      <c r="B20" s="542"/>
      <c r="C20" s="542"/>
      <c r="D20" s="542"/>
      <c r="E20" s="542"/>
      <c r="F20" s="542"/>
      <c r="G20" s="542"/>
      <c r="H20" s="542"/>
      <c r="I20" s="542"/>
      <c r="J20" s="542"/>
      <c r="K20" s="542"/>
      <c r="L20" s="542"/>
      <c r="M20" s="542"/>
      <c r="N20" s="542"/>
      <c r="O20" s="542"/>
    </row>
    <row r="21" spans="1:15">
      <c r="A21" s="564" t="s">
        <v>1059</v>
      </c>
      <c r="B21" s="565"/>
      <c r="C21" s="566" t="s">
        <v>1060</v>
      </c>
      <c r="D21" s="567"/>
      <c r="E21" s="567"/>
      <c r="F21" s="567"/>
      <c r="G21" s="568"/>
      <c r="H21" s="564" t="s">
        <v>1061</v>
      </c>
      <c r="I21" s="569"/>
      <c r="J21" s="569"/>
      <c r="K21" s="569"/>
      <c r="L21" s="565"/>
      <c r="M21" s="564" t="s">
        <v>1062</v>
      </c>
      <c r="N21" s="569"/>
      <c r="O21" s="565"/>
    </row>
    <row r="22" spans="1:15" ht="28.5" customHeight="1">
      <c r="A22" s="570">
        <v>1</v>
      </c>
      <c r="B22" s="571"/>
      <c r="C22" s="552" t="s">
        <v>1063</v>
      </c>
      <c r="D22" s="576"/>
      <c r="E22" s="576"/>
      <c r="F22" s="576"/>
      <c r="G22" s="576"/>
      <c r="H22" s="576"/>
      <c r="I22" s="576"/>
      <c r="J22" s="576"/>
      <c r="K22" s="576"/>
      <c r="L22" s="576"/>
      <c r="M22" s="576"/>
      <c r="N22" s="576"/>
      <c r="O22" s="553"/>
    </row>
    <row r="23" spans="1:15" ht="16.5" customHeight="1">
      <c r="A23" s="572"/>
      <c r="B23" s="573"/>
      <c r="C23" s="577" t="s">
        <v>1064</v>
      </c>
      <c r="D23" s="578"/>
      <c r="E23" s="578"/>
      <c r="F23" s="578"/>
      <c r="G23" s="579"/>
      <c r="H23" s="557" t="s">
        <v>1065</v>
      </c>
      <c r="I23" s="558"/>
      <c r="J23" s="558"/>
      <c r="K23" s="558"/>
      <c r="L23" s="559"/>
      <c r="M23" s="580">
        <v>32500</v>
      </c>
      <c r="N23" s="581"/>
      <c r="O23" s="582"/>
    </row>
    <row r="24" spans="1:15" ht="18" customHeight="1">
      <c r="A24" s="572"/>
      <c r="B24" s="573"/>
      <c r="C24" s="577" t="s">
        <v>1066</v>
      </c>
      <c r="D24" s="578"/>
      <c r="E24" s="578"/>
      <c r="F24" s="578"/>
      <c r="G24" s="579"/>
      <c r="H24" s="557" t="s">
        <v>1067</v>
      </c>
      <c r="I24" s="558"/>
      <c r="J24" s="558"/>
      <c r="K24" s="558"/>
      <c r="L24" s="559"/>
      <c r="M24" s="580">
        <v>35000</v>
      </c>
      <c r="N24" s="581"/>
      <c r="O24" s="582"/>
    </row>
    <row r="25" spans="1:15" ht="16.5" customHeight="1">
      <c r="A25" s="572"/>
      <c r="B25" s="573"/>
      <c r="C25" s="577" t="s">
        <v>1068</v>
      </c>
      <c r="D25" s="578"/>
      <c r="E25" s="578"/>
      <c r="F25" s="578"/>
      <c r="G25" s="579"/>
      <c r="H25" s="557" t="s">
        <v>1067</v>
      </c>
      <c r="I25" s="558"/>
      <c r="J25" s="558"/>
      <c r="K25" s="558"/>
      <c r="L25" s="559"/>
      <c r="M25" s="580">
        <v>39000</v>
      </c>
      <c r="N25" s="581"/>
      <c r="O25" s="582"/>
    </row>
    <row r="26" spans="1:15" ht="15.75" customHeight="1">
      <c r="A26" s="574"/>
      <c r="B26" s="575"/>
      <c r="C26" s="577" t="s">
        <v>1069</v>
      </c>
      <c r="D26" s="578"/>
      <c r="E26" s="578"/>
      <c r="F26" s="578"/>
      <c r="G26" s="579"/>
      <c r="H26" s="557" t="s">
        <v>1067</v>
      </c>
      <c r="I26" s="558"/>
      <c r="J26" s="558"/>
      <c r="K26" s="558"/>
      <c r="L26" s="559"/>
      <c r="M26" s="580">
        <v>44000</v>
      </c>
      <c r="N26" s="581"/>
      <c r="O26" s="582"/>
    </row>
    <row r="27" spans="1:15" ht="19.5" customHeight="1">
      <c r="A27" s="570">
        <v>2</v>
      </c>
      <c r="B27" s="571"/>
      <c r="C27" s="552" t="s">
        <v>1070</v>
      </c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53"/>
    </row>
    <row r="28" spans="1:15" ht="16.5" customHeight="1">
      <c r="A28" s="572"/>
      <c r="B28" s="573"/>
      <c r="C28" s="577" t="s">
        <v>1071</v>
      </c>
      <c r="D28" s="578"/>
      <c r="E28" s="578"/>
      <c r="F28" s="578"/>
      <c r="G28" s="579"/>
      <c r="H28" s="557" t="s">
        <v>1065</v>
      </c>
      <c r="I28" s="558"/>
      <c r="J28" s="558"/>
      <c r="K28" s="558"/>
      <c r="L28" s="559"/>
      <c r="M28" s="580">
        <v>16500</v>
      </c>
      <c r="N28" s="581"/>
      <c r="O28" s="582"/>
    </row>
    <row r="29" spans="1:15" ht="16.5" customHeight="1">
      <c r="A29" s="572"/>
      <c r="B29" s="573"/>
      <c r="C29" s="577" t="s">
        <v>1072</v>
      </c>
      <c r="D29" s="578"/>
      <c r="E29" s="578"/>
      <c r="F29" s="578"/>
      <c r="G29" s="579"/>
      <c r="H29" s="557" t="s">
        <v>1065</v>
      </c>
      <c r="I29" s="558"/>
      <c r="J29" s="558"/>
      <c r="K29" s="558"/>
      <c r="L29" s="559"/>
      <c r="M29" s="580">
        <v>23000</v>
      </c>
      <c r="N29" s="581"/>
      <c r="O29" s="582"/>
    </row>
    <row r="30" spans="1:15" ht="16.5" customHeight="1">
      <c r="A30" s="572"/>
      <c r="B30" s="573"/>
      <c r="C30" s="577" t="s">
        <v>1073</v>
      </c>
      <c r="D30" s="578"/>
      <c r="E30" s="578"/>
      <c r="F30" s="578"/>
      <c r="G30" s="579"/>
      <c r="H30" s="557" t="s">
        <v>1065</v>
      </c>
      <c r="I30" s="558"/>
      <c r="J30" s="558"/>
      <c r="K30" s="558"/>
      <c r="L30" s="559"/>
      <c r="M30" s="580">
        <v>30000</v>
      </c>
      <c r="N30" s="581"/>
      <c r="O30" s="582"/>
    </row>
    <row r="31" spans="1:15" ht="17.25" customHeight="1">
      <c r="A31" s="574"/>
      <c r="B31" s="575"/>
      <c r="C31" s="577" t="s">
        <v>1074</v>
      </c>
      <c r="D31" s="578"/>
      <c r="E31" s="578"/>
      <c r="F31" s="578"/>
      <c r="G31" s="579"/>
      <c r="H31" s="557" t="s">
        <v>1065</v>
      </c>
      <c r="I31" s="558"/>
      <c r="J31" s="558"/>
      <c r="K31" s="558"/>
      <c r="L31" s="559"/>
      <c r="M31" s="580">
        <v>37000</v>
      </c>
      <c r="N31" s="581"/>
      <c r="O31" s="582"/>
    </row>
    <row r="32" spans="1:15" ht="27" customHeight="1">
      <c r="A32" s="570">
        <v>3</v>
      </c>
      <c r="B32" s="571"/>
      <c r="C32" s="552" t="s">
        <v>1075</v>
      </c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576"/>
      <c r="O32" s="553"/>
    </row>
    <row r="33" spans="1:15" ht="16.5" customHeight="1">
      <c r="A33" s="572"/>
      <c r="B33" s="573"/>
      <c r="C33" s="577" t="s">
        <v>1076</v>
      </c>
      <c r="D33" s="578"/>
      <c r="E33" s="578"/>
      <c r="F33" s="578"/>
      <c r="G33" s="578"/>
      <c r="H33" s="579"/>
      <c r="I33" s="557" t="s">
        <v>1065</v>
      </c>
      <c r="J33" s="558"/>
      <c r="K33" s="558"/>
      <c r="L33" s="559"/>
      <c r="M33" s="580">
        <v>26000</v>
      </c>
      <c r="N33" s="581"/>
      <c r="O33" s="582"/>
    </row>
    <row r="34" spans="1:15" ht="17.25" customHeight="1">
      <c r="A34" s="572"/>
      <c r="B34" s="573"/>
      <c r="C34" s="577" t="s">
        <v>1064</v>
      </c>
      <c r="D34" s="578"/>
      <c r="E34" s="578"/>
      <c r="F34" s="578"/>
      <c r="G34" s="578"/>
      <c r="H34" s="579"/>
      <c r="I34" s="557" t="s">
        <v>1065</v>
      </c>
      <c r="J34" s="558"/>
      <c r="K34" s="558"/>
      <c r="L34" s="559"/>
      <c r="M34" s="580">
        <v>30000</v>
      </c>
      <c r="N34" s="581"/>
      <c r="O34" s="582"/>
    </row>
    <row r="35" spans="1:15" ht="15.75" customHeight="1">
      <c r="A35" s="572"/>
      <c r="B35" s="573"/>
      <c r="C35" s="577" t="s">
        <v>1066</v>
      </c>
      <c r="D35" s="578"/>
      <c r="E35" s="578"/>
      <c r="F35" s="578"/>
      <c r="G35" s="578"/>
      <c r="H35" s="579"/>
      <c r="I35" s="557" t="s">
        <v>1065</v>
      </c>
      <c r="J35" s="558"/>
      <c r="K35" s="558"/>
      <c r="L35" s="559"/>
      <c r="M35" s="580">
        <v>34500</v>
      </c>
      <c r="N35" s="581"/>
      <c r="O35" s="582"/>
    </row>
    <row r="36" spans="1:15" ht="15.75" customHeight="1">
      <c r="A36" s="574"/>
      <c r="B36" s="575"/>
      <c r="C36" s="577" t="s">
        <v>1068</v>
      </c>
      <c r="D36" s="578"/>
      <c r="E36" s="578"/>
      <c r="F36" s="578"/>
      <c r="G36" s="578"/>
      <c r="H36" s="579"/>
      <c r="I36" s="557" t="s">
        <v>1065</v>
      </c>
      <c r="J36" s="558"/>
      <c r="K36" s="558"/>
      <c r="L36" s="559"/>
      <c r="M36" s="580">
        <v>39000</v>
      </c>
      <c r="N36" s="581"/>
      <c r="O36" s="582"/>
    </row>
    <row r="37" spans="1:15" ht="15" customHeight="1">
      <c r="A37" s="549">
        <v>4</v>
      </c>
      <c r="B37" s="551"/>
      <c r="C37" s="552" t="s">
        <v>1077</v>
      </c>
      <c r="D37" s="576"/>
      <c r="E37" s="576"/>
      <c r="F37" s="576"/>
      <c r="G37" s="576"/>
      <c r="H37" s="553"/>
      <c r="I37" s="557" t="s">
        <v>1078</v>
      </c>
      <c r="J37" s="558"/>
      <c r="K37" s="558"/>
      <c r="L37" s="559"/>
      <c r="M37" s="580">
        <v>3500</v>
      </c>
      <c r="N37" s="581"/>
      <c r="O37" s="582"/>
    </row>
    <row r="38" spans="1:15" ht="17.25" customHeight="1">
      <c r="A38" s="549">
        <v>5</v>
      </c>
      <c r="B38" s="551"/>
      <c r="C38" s="577" t="s">
        <v>1079</v>
      </c>
      <c r="D38" s="578"/>
      <c r="E38" s="578"/>
      <c r="F38" s="578"/>
      <c r="G38" s="578"/>
      <c r="H38" s="579"/>
      <c r="I38" s="557" t="s">
        <v>1080</v>
      </c>
      <c r="J38" s="558"/>
      <c r="K38" s="558"/>
      <c r="L38" s="559"/>
      <c r="M38" s="583">
        <v>60</v>
      </c>
      <c r="N38" s="584"/>
      <c r="O38" s="585"/>
    </row>
    <row r="39" spans="1:15" ht="15" customHeight="1">
      <c r="A39" s="549">
        <v>6</v>
      </c>
      <c r="B39" s="551"/>
      <c r="C39" s="552" t="s">
        <v>1081</v>
      </c>
      <c r="D39" s="576"/>
      <c r="E39" s="576"/>
      <c r="F39" s="576"/>
      <c r="G39" s="576"/>
      <c r="H39" s="553"/>
      <c r="I39" s="557" t="s">
        <v>1082</v>
      </c>
      <c r="J39" s="558"/>
      <c r="K39" s="558"/>
      <c r="L39" s="559"/>
      <c r="M39" s="580">
        <v>1800</v>
      </c>
      <c r="N39" s="581"/>
      <c r="O39" s="582"/>
    </row>
    <row r="40" spans="1:15" ht="15" customHeight="1">
      <c r="A40" s="549">
        <v>7</v>
      </c>
      <c r="B40" s="551"/>
      <c r="C40" s="552" t="s">
        <v>1083</v>
      </c>
      <c r="D40" s="576"/>
      <c r="E40" s="576"/>
      <c r="F40" s="576"/>
      <c r="G40" s="576"/>
      <c r="H40" s="553"/>
      <c r="I40" s="557" t="s">
        <v>1082</v>
      </c>
      <c r="J40" s="558"/>
      <c r="K40" s="558"/>
      <c r="L40" s="559"/>
      <c r="M40" s="580">
        <v>1200</v>
      </c>
      <c r="N40" s="581"/>
      <c r="O40" s="582"/>
    </row>
    <row r="41" spans="1:15">
      <c r="A41" s="549">
        <v>8</v>
      </c>
      <c r="B41" s="551"/>
      <c r="C41" s="552" t="s">
        <v>1084</v>
      </c>
      <c r="D41" s="576"/>
      <c r="E41" s="576"/>
      <c r="F41" s="576"/>
      <c r="G41" s="576"/>
      <c r="H41" s="553"/>
      <c r="I41" s="557" t="s">
        <v>1082</v>
      </c>
      <c r="J41" s="558"/>
      <c r="K41" s="558"/>
      <c r="L41" s="559"/>
      <c r="M41" s="580">
        <v>1800</v>
      </c>
      <c r="N41" s="581"/>
      <c r="O41" s="582"/>
    </row>
    <row r="42" spans="1:15">
      <c r="A42" s="549">
        <v>9</v>
      </c>
      <c r="B42" s="551"/>
      <c r="C42" s="577" t="s">
        <v>1085</v>
      </c>
      <c r="D42" s="578"/>
      <c r="E42" s="578"/>
      <c r="F42" s="578"/>
      <c r="G42" s="578"/>
      <c r="H42" s="579"/>
      <c r="I42" s="557" t="s">
        <v>1082</v>
      </c>
      <c r="J42" s="558"/>
      <c r="K42" s="558"/>
      <c r="L42" s="559"/>
      <c r="M42" s="583">
        <v>900</v>
      </c>
      <c r="N42" s="584"/>
      <c r="O42" s="585"/>
    </row>
    <row r="43" spans="1:15" ht="13.5" customHeight="1">
      <c r="A43" s="549">
        <v>10</v>
      </c>
      <c r="B43" s="551"/>
      <c r="C43" s="577" t="s">
        <v>1086</v>
      </c>
      <c r="D43" s="578"/>
      <c r="E43" s="578"/>
      <c r="F43" s="578"/>
      <c r="G43" s="578"/>
      <c r="H43" s="579"/>
      <c r="I43" s="557" t="s">
        <v>1080</v>
      </c>
      <c r="J43" s="558"/>
      <c r="K43" s="558"/>
      <c r="L43" s="559"/>
      <c r="M43" s="583">
        <v>60</v>
      </c>
      <c r="N43" s="584"/>
      <c r="O43" s="585"/>
    </row>
    <row r="44" spans="1:15" ht="13.5" customHeight="1">
      <c r="A44" s="549">
        <v>11</v>
      </c>
      <c r="B44" s="551"/>
      <c r="C44" s="552" t="s">
        <v>1087</v>
      </c>
      <c r="D44" s="576"/>
      <c r="E44" s="576"/>
      <c r="F44" s="576"/>
      <c r="G44" s="576"/>
      <c r="H44" s="553"/>
      <c r="I44" s="557" t="s">
        <v>1082</v>
      </c>
      <c r="J44" s="558"/>
      <c r="K44" s="558"/>
      <c r="L44" s="559"/>
      <c r="M44" s="583">
        <v>300</v>
      </c>
      <c r="N44" s="584"/>
      <c r="O44" s="585"/>
    </row>
    <row r="45" spans="1:15" ht="15" customHeight="1">
      <c r="A45" s="549">
        <v>12</v>
      </c>
      <c r="B45" s="551"/>
      <c r="C45" s="552" t="s">
        <v>1088</v>
      </c>
      <c r="D45" s="576"/>
      <c r="E45" s="576"/>
      <c r="F45" s="576"/>
      <c r="G45" s="576"/>
      <c r="H45" s="553"/>
      <c r="I45" s="554" t="s">
        <v>1089</v>
      </c>
      <c r="J45" s="555"/>
      <c r="K45" s="555"/>
      <c r="L45" s="556"/>
      <c r="M45" s="583">
        <v>490</v>
      </c>
      <c r="N45" s="584"/>
      <c r="O45" s="585"/>
    </row>
    <row r="46" spans="1:15" ht="24" customHeight="1">
      <c r="A46" s="549">
        <v>13</v>
      </c>
      <c r="B46" s="551"/>
      <c r="C46" s="552" t="s">
        <v>1090</v>
      </c>
      <c r="D46" s="576"/>
      <c r="E46" s="576"/>
      <c r="F46" s="576"/>
      <c r="G46" s="576"/>
      <c r="H46" s="553"/>
      <c r="I46" s="557" t="s">
        <v>1091</v>
      </c>
      <c r="J46" s="558"/>
      <c r="K46" s="558"/>
      <c r="L46" s="559"/>
      <c r="M46" s="583">
        <v>580</v>
      </c>
      <c r="N46" s="584"/>
      <c r="O46" s="585"/>
    </row>
    <row r="47" spans="1:15" ht="14.25" customHeight="1">
      <c r="A47" s="549">
        <v>14</v>
      </c>
      <c r="B47" s="551"/>
      <c r="C47" s="552" t="s">
        <v>1092</v>
      </c>
      <c r="D47" s="576"/>
      <c r="E47" s="576"/>
      <c r="F47" s="576"/>
      <c r="G47" s="576"/>
      <c r="H47" s="553"/>
      <c r="I47" s="557" t="s">
        <v>1089</v>
      </c>
      <c r="J47" s="558"/>
      <c r="K47" s="558"/>
      <c r="L47" s="559"/>
      <c r="M47" s="583">
        <v>240</v>
      </c>
      <c r="N47" s="584"/>
      <c r="O47" s="585"/>
    </row>
    <row r="48" spans="1:15" ht="14.25" customHeight="1">
      <c r="A48" s="549">
        <v>15</v>
      </c>
      <c r="B48" s="551"/>
      <c r="C48" s="552" t="s">
        <v>1093</v>
      </c>
      <c r="D48" s="576"/>
      <c r="E48" s="576"/>
      <c r="F48" s="576"/>
      <c r="G48" s="576"/>
      <c r="H48" s="553"/>
      <c r="I48" s="557" t="s">
        <v>1091</v>
      </c>
      <c r="J48" s="558"/>
      <c r="K48" s="558"/>
      <c r="L48" s="559"/>
      <c r="M48" s="583">
        <v>270</v>
      </c>
      <c r="N48" s="584"/>
      <c r="O48" s="585"/>
    </row>
    <row r="49" spans="1:15" ht="15" customHeight="1">
      <c r="A49" s="549">
        <v>16</v>
      </c>
      <c r="B49" s="551"/>
      <c r="C49" s="577" t="s">
        <v>1094</v>
      </c>
      <c r="D49" s="578"/>
      <c r="E49" s="578"/>
      <c r="F49" s="578"/>
      <c r="G49" s="578"/>
      <c r="H49" s="579"/>
      <c r="I49" s="557" t="s">
        <v>1095</v>
      </c>
      <c r="J49" s="558"/>
      <c r="K49" s="558"/>
      <c r="L49" s="559"/>
      <c r="M49" s="583">
        <v>180</v>
      </c>
      <c r="N49" s="584"/>
      <c r="O49" s="585"/>
    </row>
    <row r="50" spans="1:15" ht="14.25" customHeight="1">
      <c r="A50" s="549">
        <v>17</v>
      </c>
      <c r="B50" s="551"/>
      <c r="C50" s="586" t="s">
        <v>1096</v>
      </c>
      <c r="D50" s="578"/>
      <c r="E50" s="578"/>
      <c r="F50" s="578"/>
      <c r="G50" s="578"/>
      <c r="H50" s="579"/>
      <c r="I50" s="557" t="s">
        <v>1095</v>
      </c>
      <c r="J50" s="558"/>
      <c r="K50" s="558"/>
      <c r="L50" s="559"/>
      <c r="M50" s="583">
        <v>280</v>
      </c>
      <c r="N50" s="584"/>
      <c r="O50" s="585"/>
    </row>
    <row r="51" spans="1:15" ht="14.25" customHeight="1">
      <c r="A51" s="549">
        <v>18</v>
      </c>
      <c r="B51" s="551"/>
      <c r="C51" s="552" t="s">
        <v>1097</v>
      </c>
      <c r="D51" s="576"/>
      <c r="E51" s="576"/>
      <c r="F51" s="576"/>
      <c r="G51" s="576"/>
      <c r="H51" s="553"/>
      <c r="I51" s="557" t="s">
        <v>1089</v>
      </c>
      <c r="J51" s="558"/>
      <c r="K51" s="558"/>
      <c r="L51" s="559"/>
      <c r="M51" s="583">
        <v>200</v>
      </c>
      <c r="N51" s="584"/>
      <c r="O51" s="585"/>
    </row>
    <row r="52" spans="1:15" ht="15" customHeight="1">
      <c r="A52" s="549">
        <v>19</v>
      </c>
      <c r="B52" s="551"/>
      <c r="C52" s="577" t="s">
        <v>1098</v>
      </c>
      <c r="D52" s="578"/>
      <c r="E52" s="578"/>
      <c r="F52" s="578"/>
      <c r="G52" s="578"/>
      <c r="H52" s="579"/>
      <c r="I52" s="557" t="s">
        <v>1095</v>
      </c>
      <c r="J52" s="558"/>
      <c r="K52" s="558"/>
      <c r="L52" s="559"/>
      <c r="M52" s="583">
        <v>560</v>
      </c>
      <c r="N52" s="584"/>
      <c r="O52" s="585"/>
    </row>
    <row r="53" spans="1:15" ht="13.5" customHeight="1">
      <c r="A53" s="549">
        <v>20</v>
      </c>
      <c r="B53" s="551"/>
      <c r="C53" s="577" t="s">
        <v>1099</v>
      </c>
      <c r="D53" s="578"/>
      <c r="E53" s="578"/>
      <c r="F53" s="578"/>
      <c r="G53" s="578"/>
      <c r="H53" s="579"/>
      <c r="I53" s="557" t="s">
        <v>1095</v>
      </c>
      <c r="J53" s="558"/>
      <c r="K53" s="558"/>
      <c r="L53" s="559"/>
      <c r="M53" s="583">
        <v>860</v>
      </c>
      <c r="N53" s="584"/>
      <c r="O53" s="585"/>
    </row>
    <row r="54" spans="1:15" ht="15.75" customHeight="1">
      <c r="A54" s="549">
        <v>21</v>
      </c>
      <c r="B54" s="551"/>
      <c r="C54" s="577" t="s">
        <v>1100</v>
      </c>
      <c r="D54" s="578"/>
      <c r="E54" s="578"/>
      <c r="F54" s="578"/>
      <c r="G54" s="578"/>
      <c r="H54" s="579"/>
      <c r="I54" s="557" t="s">
        <v>1095</v>
      </c>
      <c r="J54" s="558"/>
      <c r="K54" s="558"/>
      <c r="L54" s="559"/>
      <c r="M54" s="583">
        <v>750</v>
      </c>
      <c r="N54" s="584"/>
      <c r="O54" s="585"/>
    </row>
    <row r="55" spans="1:15" ht="15.75" customHeight="1">
      <c r="A55" s="549">
        <v>22</v>
      </c>
      <c r="B55" s="551"/>
      <c r="C55" s="552" t="s">
        <v>1101</v>
      </c>
      <c r="D55" s="576"/>
      <c r="E55" s="576"/>
      <c r="F55" s="576"/>
      <c r="G55" s="576"/>
      <c r="H55" s="553"/>
      <c r="I55" s="557" t="s">
        <v>1095</v>
      </c>
      <c r="J55" s="558"/>
      <c r="K55" s="558"/>
      <c r="L55" s="559"/>
      <c r="M55" s="583">
        <v>750</v>
      </c>
      <c r="N55" s="584"/>
      <c r="O55" s="585"/>
    </row>
    <row r="56" spans="1:15" ht="13.5" customHeight="1">
      <c r="A56" s="549">
        <v>22</v>
      </c>
      <c r="B56" s="551"/>
      <c r="C56" s="586" t="s">
        <v>1102</v>
      </c>
      <c r="D56" s="578"/>
      <c r="E56" s="578"/>
      <c r="F56" s="578"/>
      <c r="G56" s="578"/>
      <c r="H56" s="579"/>
      <c r="I56" s="557" t="s">
        <v>1095</v>
      </c>
      <c r="J56" s="558"/>
      <c r="K56" s="558"/>
      <c r="L56" s="559"/>
      <c r="M56" s="580">
        <v>2760</v>
      </c>
      <c r="N56" s="581"/>
      <c r="O56" s="582"/>
    </row>
    <row r="57" spans="1:15" ht="13.5" customHeight="1">
      <c r="A57" s="549">
        <v>23</v>
      </c>
      <c r="B57" s="551"/>
      <c r="C57" s="586" t="s">
        <v>1103</v>
      </c>
      <c r="D57" s="578"/>
      <c r="E57" s="578"/>
      <c r="F57" s="578"/>
      <c r="G57" s="578"/>
      <c r="H57" s="579"/>
      <c r="I57" s="557" t="s">
        <v>1095</v>
      </c>
      <c r="J57" s="558"/>
      <c r="K57" s="558"/>
      <c r="L57" s="559"/>
      <c r="M57" s="580">
        <v>3600</v>
      </c>
      <c r="N57" s="581"/>
      <c r="O57" s="582"/>
    </row>
    <row r="58" spans="1:15" ht="15" customHeight="1">
      <c r="A58" s="549">
        <v>24</v>
      </c>
      <c r="B58" s="551"/>
      <c r="C58" s="552" t="s">
        <v>1104</v>
      </c>
      <c r="D58" s="576"/>
      <c r="E58" s="576"/>
      <c r="F58" s="576"/>
      <c r="G58" s="576"/>
      <c r="H58" s="553"/>
      <c r="I58" s="557" t="s">
        <v>1095</v>
      </c>
      <c r="J58" s="558"/>
      <c r="K58" s="558"/>
      <c r="L58" s="559"/>
      <c r="M58" s="583">
        <v>160</v>
      </c>
      <c r="N58" s="584"/>
      <c r="O58" s="585"/>
    </row>
    <row r="59" spans="1:15" ht="14.25" customHeight="1">
      <c r="A59" s="549">
        <v>25</v>
      </c>
      <c r="B59" s="551"/>
      <c r="C59" s="552" t="s">
        <v>1105</v>
      </c>
      <c r="D59" s="576"/>
      <c r="E59" s="576"/>
      <c r="F59" s="576"/>
      <c r="G59" s="576"/>
      <c r="H59" s="553"/>
      <c r="I59" s="557" t="s">
        <v>1095</v>
      </c>
      <c r="J59" s="558"/>
      <c r="K59" s="558"/>
      <c r="L59" s="559"/>
      <c r="M59" s="583">
        <v>500</v>
      </c>
      <c r="N59" s="584"/>
      <c r="O59" s="585"/>
    </row>
    <row r="60" spans="1:15" ht="14.25" customHeight="1">
      <c r="A60" s="549">
        <v>26</v>
      </c>
      <c r="B60" s="551"/>
      <c r="C60" s="552" t="s">
        <v>1106</v>
      </c>
      <c r="D60" s="576"/>
      <c r="E60" s="576"/>
      <c r="F60" s="576"/>
      <c r="G60" s="576"/>
      <c r="H60" s="553"/>
      <c r="I60" s="557" t="s">
        <v>1089</v>
      </c>
      <c r="J60" s="558"/>
      <c r="K60" s="558"/>
      <c r="L60" s="559"/>
      <c r="M60" s="583">
        <v>50</v>
      </c>
      <c r="N60" s="584"/>
      <c r="O60" s="585"/>
    </row>
    <row r="61" spans="1:15" ht="15" customHeight="1">
      <c r="A61" s="549">
        <v>27</v>
      </c>
      <c r="B61" s="551"/>
      <c r="C61" s="552" t="s">
        <v>1107</v>
      </c>
      <c r="D61" s="576"/>
      <c r="E61" s="576"/>
      <c r="F61" s="576"/>
      <c r="G61" s="576"/>
      <c r="H61" s="553"/>
      <c r="I61" s="557" t="s">
        <v>1095</v>
      </c>
      <c r="J61" s="558"/>
      <c r="K61" s="558"/>
      <c r="L61" s="559"/>
      <c r="M61" s="580">
        <v>1600</v>
      </c>
      <c r="N61" s="581"/>
      <c r="O61" s="582"/>
    </row>
    <row r="62" spans="1:15" ht="15" customHeight="1">
      <c r="A62" s="549">
        <v>28</v>
      </c>
      <c r="B62" s="551"/>
      <c r="C62" s="552" t="s">
        <v>1108</v>
      </c>
      <c r="D62" s="576"/>
      <c r="E62" s="576"/>
      <c r="F62" s="576"/>
      <c r="G62" s="576"/>
      <c r="H62" s="553"/>
      <c r="I62" s="557" t="s">
        <v>1095</v>
      </c>
      <c r="J62" s="558"/>
      <c r="K62" s="558"/>
      <c r="L62" s="559"/>
      <c r="M62" s="583">
        <v>900</v>
      </c>
      <c r="N62" s="584"/>
      <c r="O62" s="585"/>
    </row>
    <row r="63" spans="1:15" ht="13.5" customHeight="1">
      <c r="A63" s="549">
        <v>29</v>
      </c>
      <c r="B63" s="551"/>
      <c r="C63" s="552" t="s">
        <v>1109</v>
      </c>
      <c r="D63" s="576"/>
      <c r="E63" s="576"/>
      <c r="F63" s="576"/>
      <c r="G63" s="576"/>
      <c r="H63" s="553"/>
      <c r="I63" s="557" t="s">
        <v>1095</v>
      </c>
      <c r="J63" s="558"/>
      <c r="K63" s="558"/>
      <c r="L63" s="559"/>
      <c r="M63" s="583">
        <v>630</v>
      </c>
      <c r="N63" s="584"/>
      <c r="O63" s="585"/>
    </row>
    <row r="64" spans="1:15" ht="14.25" customHeight="1">
      <c r="A64" s="549">
        <v>30</v>
      </c>
      <c r="B64" s="551"/>
      <c r="C64" s="552" t="s">
        <v>1110</v>
      </c>
      <c r="D64" s="576"/>
      <c r="E64" s="576"/>
      <c r="F64" s="576"/>
      <c r="G64" s="576"/>
      <c r="H64" s="553"/>
      <c r="I64" s="557" t="s">
        <v>1095</v>
      </c>
      <c r="J64" s="558"/>
      <c r="K64" s="558"/>
      <c r="L64" s="559"/>
      <c r="M64" s="580">
        <v>1200</v>
      </c>
      <c r="N64" s="581"/>
      <c r="O64" s="582"/>
    </row>
    <row r="65" spans="1:15">
      <c r="A65" s="549">
        <v>30</v>
      </c>
      <c r="B65" s="551"/>
      <c r="C65" s="552" t="s">
        <v>1111</v>
      </c>
      <c r="D65" s="576"/>
      <c r="E65" s="576"/>
      <c r="F65" s="576"/>
      <c r="G65" s="576"/>
      <c r="H65" s="553"/>
      <c r="I65" s="554" t="s">
        <v>1112</v>
      </c>
      <c r="J65" s="555"/>
      <c r="K65" s="555"/>
      <c r="L65" s="556"/>
      <c r="M65" s="580">
        <v>1200</v>
      </c>
      <c r="N65" s="581"/>
      <c r="O65" s="582"/>
    </row>
    <row r="66" spans="1:15">
      <c r="A66" s="549">
        <v>31</v>
      </c>
      <c r="B66" s="551"/>
      <c r="C66" s="552" t="s">
        <v>1113</v>
      </c>
      <c r="D66" s="576"/>
      <c r="E66" s="576"/>
      <c r="F66" s="576"/>
      <c r="G66" s="576"/>
      <c r="H66" s="553"/>
      <c r="I66" s="557" t="s">
        <v>1095</v>
      </c>
      <c r="J66" s="558"/>
      <c r="K66" s="558"/>
      <c r="L66" s="559"/>
      <c r="M66" s="583">
        <v>260</v>
      </c>
      <c r="N66" s="584"/>
      <c r="O66" s="585"/>
    </row>
    <row r="67" spans="1:15">
      <c r="A67" s="549">
        <v>32</v>
      </c>
      <c r="B67" s="551"/>
      <c r="C67" s="552" t="s">
        <v>1114</v>
      </c>
      <c r="D67" s="576"/>
      <c r="E67" s="576"/>
      <c r="F67" s="576"/>
      <c r="G67" s="576"/>
      <c r="H67" s="553"/>
      <c r="I67" s="557" t="s">
        <v>1080</v>
      </c>
      <c r="J67" s="558"/>
      <c r="K67" s="558"/>
      <c r="L67" s="559"/>
      <c r="M67" s="583">
        <v>60</v>
      </c>
      <c r="N67" s="584"/>
      <c r="O67" s="585"/>
    </row>
    <row r="68" spans="1:15">
      <c r="A68" s="549">
        <v>33</v>
      </c>
      <c r="B68" s="551"/>
      <c r="C68" s="552" t="s">
        <v>1115</v>
      </c>
      <c r="D68" s="576"/>
      <c r="E68" s="576"/>
      <c r="F68" s="576"/>
      <c r="G68" s="576"/>
      <c r="H68" s="553"/>
      <c r="I68" s="557" t="s">
        <v>1095</v>
      </c>
      <c r="J68" s="558"/>
      <c r="K68" s="558"/>
      <c r="L68" s="559"/>
      <c r="M68" s="583">
        <v>320</v>
      </c>
      <c r="N68" s="584"/>
      <c r="O68" s="585"/>
    </row>
    <row r="69" spans="1:15">
      <c r="A69" s="549">
        <v>34</v>
      </c>
      <c r="B69" s="551"/>
      <c r="C69" s="552" t="s">
        <v>1116</v>
      </c>
      <c r="D69" s="576"/>
      <c r="E69" s="576"/>
      <c r="F69" s="576"/>
      <c r="G69" s="576"/>
      <c r="H69" s="553"/>
      <c r="I69" s="557" t="s">
        <v>1080</v>
      </c>
      <c r="J69" s="558"/>
      <c r="K69" s="558"/>
      <c r="L69" s="559"/>
      <c r="M69" s="583">
        <v>60</v>
      </c>
      <c r="N69" s="584"/>
      <c r="O69" s="585"/>
    </row>
    <row r="70" spans="1:15" ht="14.25" customHeight="1">
      <c r="A70" s="549">
        <v>35</v>
      </c>
      <c r="B70" s="551"/>
      <c r="C70" s="552" t="s">
        <v>1117</v>
      </c>
      <c r="D70" s="576"/>
      <c r="E70" s="576"/>
      <c r="F70" s="576"/>
      <c r="G70" s="576"/>
      <c r="H70" s="553"/>
      <c r="I70" s="554" t="s">
        <v>1112</v>
      </c>
      <c r="J70" s="555"/>
      <c r="K70" s="555"/>
      <c r="L70" s="556"/>
      <c r="M70" s="583">
        <v>300</v>
      </c>
      <c r="N70" s="584"/>
      <c r="O70" s="585"/>
    </row>
    <row r="71" spans="1:15" ht="13.5" customHeight="1">
      <c r="A71" s="549">
        <v>36</v>
      </c>
      <c r="B71" s="551"/>
      <c r="C71" s="552" t="s">
        <v>1114</v>
      </c>
      <c r="D71" s="576"/>
      <c r="E71" s="576"/>
      <c r="F71" s="576"/>
      <c r="G71" s="576"/>
      <c r="H71" s="553"/>
      <c r="I71" s="557" t="s">
        <v>1080</v>
      </c>
      <c r="J71" s="558"/>
      <c r="K71" s="558"/>
      <c r="L71" s="559"/>
      <c r="M71" s="583">
        <v>60</v>
      </c>
      <c r="N71" s="584"/>
      <c r="O71" s="585"/>
    </row>
    <row r="72" spans="1:15" ht="18" customHeight="1">
      <c r="A72" s="549">
        <v>37</v>
      </c>
      <c r="B72" s="551"/>
      <c r="C72" s="552" t="s">
        <v>1118</v>
      </c>
      <c r="D72" s="576"/>
      <c r="E72" s="576"/>
      <c r="F72" s="576"/>
      <c r="G72" s="576"/>
      <c r="H72" s="553"/>
      <c r="I72" s="557" t="s">
        <v>1095</v>
      </c>
      <c r="J72" s="558"/>
      <c r="K72" s="558"/>
      <c r="L72" s="559"/>
      <c r="M72" s="583">
        <v>900</v>
      </c>
      <c r="N72" s="584"/>
      <c r="O72" s="585"/>
    </row>
    <row r="73" spans="1:15" ht="15.75" customHeight="1">
      <c r="A73" s="549">
        <v>38</v>
      </c>
      <c r="B73" s="551"/>
      <c r="C73" s="552" t="s">
        <v>1119</v>
      </c>
      <c r="D73" s="576"/>
      <c r="E73" s="576"/>
      <c r="F73" s="576"/>
      <c r="G73" s="576"/>
      <c r="H73" s="553"/>
      <c r="I73" s="557" t="s">
        <v>1095</v>
      </c>
      <c r="J73" s="558"/>
      <c r="K73" s="558"/>
      <c r="L73" s="559"/>
      <c r="M73" s="583">
        <v>180</v>
      </c>
      <c r="N73" s="584"/>
      <c r="O73" s="585"/>
    </row>
    <row r="74" spans="1:15" ht="15" customHeight="1">
      <c r="A74" s="549">
        <v>39</v>
      </c>
      <c r="B74" s="551"/>
      <c r="C74" s="552" t="s">
        <v>1114</v>
      </c>
      <c r="D74" s="576"/>
      <c r="E74" s="576"/>
      <c r="F74" s="576"/>
      <c r="G74" s="576"/>
      <c r="H74" s="553"/>
      <c r="I74" s="557" t="s">
        <v>1080</v>
      </c>
      <c r="J74" s="558"/>
      <c r="K74" s="558"/>
      <c r="L74" s="559"/>
      <c r="M74" s="583">
        <v>60</v>
      </c>
      <c r="N74" s="584"/>
      <c r="O74" s="585"/>
    </row>
    <row r="75" spans="1:15" ht="14.25" customHeight="1">
      <c r="A75" s="549">
        <v>40</v>
      </c>
      <c r="B75" s="551"/>
      <c r="C75" s="552" t="s">
        <v>1120</v>
      </c>
      <c r="D75" s="576"/>
      <c r="E75" s="576"/>
      <c r="F75" s="576"/>
      <c r="G75" s="576"/>
      <c r="H75" s="553"/>
      <c r="I75" s="554" t="s">
        <v>1121</v>
      </c>
      <c r="J75" s="555"/>
      <c r="K75" s="555"/>
      <c r="L75" s="556"/>
      <c r="M75" s="583">
        <v>600</v>
      </c>
      <c r="N75" s="584"/>
      <c r="O75" s="585"/>
    </row>
    <row r="76" spans="1:15" ht="15" customHeight="1">
      <c r="A76" s="549">
        <v>41</v>
      </c>
      <c r="B76" s="551"/>
      <c r="C76" s="577" t="s">
        <v>1122</v>
      </c>
      <c r="D76" s="578"/>
      <c r="E76" s="578"/>
      <c r="F76" s="578"/>
      <c r="G76" s="578"/>
      <c r="H76" s="579"/>
      <c r="I76" s="554" t="s">
        <v>1112</v>
      </c>
      <c r="J76" s="555"/>
      <c r="K76" s="555"/>
      <c r="L76" s="556"/>
      <c r="M76" s="580">
        <v>5500</v>
      </c>
      <c r="N76" s="581"/>
      <c r="O76" s="582"/>
    </row>
    <row r="77" spans="1:15" ht="13.5" customHeight="1">
      <c r="A77" s="549">
        <v>42</v>
      </c>
      <c r="B77" s="551"/>
      <c r="C77" s="577" t="s">
        <v>1123</v>
      </c>
      <c r="D77" s="578"/>
      <c r="E77" s="578"/>
      <c r="F77" s="578"/>
      <c r="G77" s="578"/>
      <c r="H77" s="579"/>
      <c r="I77" s="554" t="s">
        <v>1112</v>
      </c>
      <c r="J77" s="555"/>
      <c r="K77" s="555"/>
      <c r="L77" s="556"/>
      <c r="M77" s="580">
        <v>6000</v>
      </c>
      <c r="N77" s="581"/>
      <c r="O77" s="582"/>
    </row>
    <row r="78" spans="1:15" ht="15" customHeight="1">
      <c r="A78" s="549">
        <v>43</v>
      </c>
      <c r="B78" s="551"/>
      <c r="C78" s="552" t="s">
        <v>1124</v>
      </c>
      <c r="D78" s="576"/>
      <c r="E78" s="576"/>
      <c r="F78" s="576"/>
      <c r="G78" s="576"/>
      <c r="H78" s="553"/>
      <c r="I78" s="554" t="s">
        <v>1121</v>
      </c>
      <c r="J78" s="555"/>
      <c r="K78" s="555"/>
      <c r="L78" s="556"/>
      <c r="M78" s="580">
        <v>2500</v>
      </c>
      <c r="N78" s="581"/>
      <c r="O78" s="582"/>
    </row>
    <row r="79" spans="1:15" ht="14.25" customHeight="1">
      <c r="A79" s="549">
        <v>44</v>
      </c>
      <c r="B79" s="551"/>
      <c r="C79" s="577" t="s">
        <v>1125</v>
      </c>
      <c r="D79" s="578"/>
      <c r="E79" s="578"/>
      <c r="F79" s="578"/>
      <c r="G79" s="578"/>
      <c r="H79" s="579"/>
      <c r="I79" s="557" t="s">
        <v>1089</v>
      </c>
      <c r="J79" s="558"/>
      <c r="K79" s="558"/>
      <c r="L79" s="559"/>
      <c r="M79" s="580">
        <v>1200</v>
      </c>
      <c r="N79" s="581"/>
      <c r="O79" s="582"/>
    </row>
    <row r="80" spans="1:15" ht="15" customHeight="1">
      <c r="A80" s="549">
        <v>45</v>
      </c>
      <c r="B80" s="551"/>
      <c r="C80" s="552" t="s">
        <v>1126</v>
      </c>
      <c r="D80" s="576"/>
      <c r="E80" s="576"/>
      <c r="F80" s="576"/>
      <c r="G80" s="576"/>
      <c r="H80" s="553"/>
      <c r="I80" s="577"/>
      <c r="J80" s="578"/>
      <c r="K80" s="578"/>
      <c r="L80" s="579"/>
      <c r="M80" s="554"/>
      <c r="N80" s="555"/>
      <c r="O80" s="556"/>
    </row>
    <row r="81" spans="1:15" ht="15.75" customHeight="1">
      <c r="A81" s="554"/>
      <c r="B81" s="556"/>
      <c r="C81" s="577" t="s">
        <v>1127</v>
      </c>
      <c r="D81" s="578"/>
      <c r="E81" s="578"/>
      <c r="F81" s="578"/>
      <c r="G81" s="578"/>
      <c r="H81" s="579"/>
      <c r="I81" s="557" t="s">
        <v>1095</v>
      </c>
      <c r="J81" s="558"/>
      <c r="K81" s="558"/>
      <c r="L81" s="559"/>
      <c r="M81" s="580">
        <v>3000</v>
      </c>
      <c r="N81" s="581"/>
      <c r="O81" s="582"/>
    </row>
    <row r="82" spans="1:15" ht="16.5" customHeight="1">
      <c r="A82" s="554"/>
      <c r="B82" s="556"/>
      <c r="C82" s="577" t="s">
        <v>1128</v>
      </c>
      <c r="D82" s="578"/>
      <c r="E82" s="578"/>
      <c r="F82" s="578"/>
      <c r="G82" s="578"/>
      <c r="H82" s="579"/>
      <c r="I82" s="557" t="s">
        <v>1095</v>
      </c>
      <c r="J82" s="558"/>
      <c r="K82" s="558"/>
      <c r="L82" s="559"/>
      <c r="M82" s="580">
        <v>9000</v>
      </c>
      <c r="N82" s="581"/>
      <c r="O82" s="582"/>
    </row>
    <row r="83" spans="1:15" ht="28.5" customHeight="1">
      <c r="A83" s="549">
        <v>46</v>
      </c>
      <c r="B83" s="551"/>
      <c r="C83" s="552" t="s">
        <v>1129</v>
      </c>
      <c r="D83" s="576"/>
      <c r="E83" s="576"/>
      <c r="F83" s="576"/>
      <c r="G83" s="576"/>
      <c r="H83" s="553"/>
      <c r="I83" s="557" t="s">
        <v>1130</v>
      </c>
      <c r="J83" s="558"/>
      <c r="K83" s="558"/>
      <c r="L83" s="559"/>
      <c r="M83" s="583">
        <v>120</v>
      </c>
      <c r="N83" s="584"/>
      <c r="O83" s="585"/>
    </row>
    <row r="84" spans="1:15" ht="16.5" customHeight="1">
      <c r="A84" s="549">
        <v>47</v>
      </c>
      <c r="B84" s="551"/>
      <c r="C84" s="552" t="s">
        <v>1131</v>
      </c>
      <c r="D84" s="576"/>
      <c r="E84" s="576"/>
      <c r="F84" s="576"/>
      <c r="G84" s="576"/>
      <c r="H84" s="553"/>
      <c r="I84" s="557" t="s">
        <v>1091</v>
      </c>
      <c r="J84" s="558"/>
      <c r="K84" s="558"/>
      <c r="L84" s="559"/>
      <c r="M84" s="583">
        <v>120</v>
      </c>
      <c r="N84" s="584"/>
      <c r="O84" s="585"/>
    </row>
    <row r="85" spans="1:15">
      <c r="A85" s="566" t="s">
        <v>1059</v>
      </c>
      <c r="B85" s="568"/>
      <c r="C85" s="566" t="s">
        <v>1060</v>
      </c>
      <c r="D85" s="567"/>
      <c r="E85" s="567"/>
      <c r="F85" s="567"/>
      <c r="G85" s="568"/>
      <c r="H85" s="564" t="s">
        <v>1061</v>
      </c>
      <c r="I85" s="569"/>
      <c r="J85" s="569"/>
      <c r="K85" s="569"/>
      <c r="L85" s="565"/>
      <c r="M85" s="564" t="s">
        <v>1062</v>
      </c>
      <c r="N85" s="569"/>
      <c r="O85" s="565"/>
    </row>
    <row r="86" spans="1:15" ht="17.25" customHeight="1">
      <c r="A86" s="570">
        <v>1</v>
      </c>
      <c r="B86" s="571"/>
      <c r="C86" s="587" t="s">
        <v>390</v>
      </c>
      <c r="D86" s="588"/>
      <c r="E86" s="588"/>
      <c r="F86" s="588"/>
      <c r="G86" s="588"/>
      <c r="H86" s="588"/>
      <c r="I86" s="588"/>
      <c r="J86" s="588"/>
      <c r="K86" s="588"/>
      <c r="L86" s="588"/>
      <c r="M86" s="588"/>
      <c r="N86" s="588"/>
      <c r="O86" s="589"/>
    </row>
    <row r="87" spans="1:15">
      <c r="A87" s="572"/>
      <c r="B87" s="573"/>
      <c r="C87" s="552" t="s">
        <v>1132</v>
      </c>
      <c r="D87" s="576"/>
      <c r="E87" s="576"/>
      <c r="F87" s="576"/>
      <c r="G87" s="553"/>
      <c r="H87" s="554"/>
      <c r="I87" s="555"/>
      <c r="J87" s="555"/>
      <c r="K87" s="555"/>
      <c r="L87" s="556"/>
      <c r="M87" s="554"/>
      <c r="N87" s="555"/>
      <c r="O87" s="556"/>
    </row>
    <row r="88" spans="1:15">
      <c r="A88" s="572"/>
      <c r="B88" s="573"/>
      <c r="C88" s="552" t="s">
        <v>1133</v>
      </c>
      <c r="D88" s="576"/>
      <c r="E88" s="576"/>
      <c r="F88" s="576"/>
      <c r="G88" s="553"/>
      <c r="H88" s="557" t="s">
        <v>1134</v>
      </c>
      <c r="I88" s="558"/>
      <c r="J88" s="558"/>
      <c r="K88" s="558"/>
      <c r="L88" s="559"/>
      <c r="M88" s="580">
        <v>5000</v>
      </c>
      <c r="N88" s="581"/>
      <c r="O88" s="582"/>
    </row>
    <row r="89" spans="1:15">
      <c r="A89" s="572"/>
      <c r="B89" s="573"/>
      <c r="C89" s="552" t="s">
        <v>1135</v>
      </c>
      <c r="D89" s="576"/>
      <c r="E89" s="576"/>
      <c r="F89" s="576"/>
      <c r="G89" s="553"/>
      <c r="H89" s="557" t="s">
        <v>1134</v>
      </c>
      <c r="I89" s="558"/>
      <c r="J89" s="558"/>
      <c r="K89" s="558"/>
      <c r="L89" s="559"/>
      <c r="M89" s="580">
        <v>3000</v>
      </c>
      <c r="N89" s="581"/>
      <c r="O89" s="582"/>
    </row>
    <row r="90" spans="1:15">
      <c r="A90" s="572"/>
      <c r="B90" s="573"/>
      <c r="C90" s="552" t="s">
        <v>1136</v>
      </c>
      <c r="D90" s="576"/>
      <c r="E90" s="576"/>
      <c r="F90" s="576"/>
      <c r="G90" s="553"/>
      <c r="H90" s="557" t="s">
        <v>1137</v>
      </c>
      <c r="I90" s="558"/>
      <c r="J90" s="558"/>
      <c r="K90" s="558"/>
      <c r="L90" s="559"/>
      <c r="M90" s="583">
        <v>60</v>
      </c>
      <c r="N90" s="584"/>
      <c r="O90" s="585"/>
    </row>
    <row r="91" spans="1:15">
      <c r="A91" s="572"/>
      <c r="B91" s="573"/>
      <c r="C91" s="552" t="s">
        <v>1138</v>
      </c>
      <c r="D91" s="576"/>
      <c r="E91" s="576"/>
      <c r="F91" s="576"/>
      <c r="G91" s="553"/>
      <c r="H91" s="554"/>
      <c r="I91" s="555"/>
      <c r="J91" s="555"/>
      <c r="K91" s="555"/>
      <c r="L91" s="556"/>
      <c r="M91" s="554"/>
      <c r="N91" s="555"/>
      <c r="O91" s="556"/>
    </row>
    <row r="92" spans="1:15">
      <c r="A92" s="572"/>
      <c r="B92" s="573"/>
      <c r="C92" s="552" t="s">
        <v>1133</v>
      </c>
      <c r="D92" s="576"/>
      <c r="E92" s="576"/>
      <c r="F92" s="576"/>
      <c r="G92" s="553"/>
      <c r="H92" s="557" t="s">
        <v>1134</v>
      </c>
      <c r="I92" s="558"/>
      <c r="J92" s="558"/>
      <c r="K92" s="558"/>
      <c r="L92" s="559"/>
      <c r="M92" s="580">
        <v>3000</v>
      </c>
      <c r="N92" s="581"/>
      <c r="O92" s="582"/>
    </row>
    <row r="93" spans="1:15">
      <c r="A93" s="574"/>
      <c r="B93" s="575"/>
      <c r="C93" s="552" t="s">
        <v>1135</v>
      </c>
      <c r="D93" s="576"/>
      <c r="E93" s="576"/>
      <c r="F93" s="576"/>
      <c r="G93" s="553"/>
      <c r="H93" s="557" t="s">
        <v>1134</v>
      </c>
      <c r="I93" s="558"/>
      <c r="J93" s="558"/>
      <c r="K93" s="558"/>
      <c r="L93" s="559"/>
      <c r="M93" s="580">
        <v>1500</v>
      </c>
      <c r="N93" s="581"/>
      <c r="O93" s="582"/>
    </row>
    <row r="94" spans="1:15" ht="15" customHeight="1">
      <c r="A94" s="549">
        <v>2</v>
      </c>
      <c r="B94" s="551"/>
      <c r="C94" s="552" t="s">
        <v>1139</v>
      </c>
      <c r="D94" s="576"/>
      <c r="E94" s="576"/>
      <c r="F94" s="576"/>
      <c r="G94" s="553"/>
      <c r="H94" s="557" t="s">
        <v>1140</v>
      </c>
      <c r="I94" s="558"/>
      <c r="J94" s="558"/>
      <c r="K94" s="558"/>
      <c r="L94" s="559"/>
      <c r="M94" s="580">
        <v>4000</v>
      </c>
      <c r="N94" s="581"/>
      <c r="O94" s="582"/>
    </row>
    <row r="95" spans="1:15" ht="16.5" customHeight="1">
      <c r="A95" s="554"/>
      <c r="B95" s="556"/>
      <c r="C95" s="552" t="s">
        <v>1136</v>
      </c>
      <c r="D95" s="576"/>
      <c r="E95" s="576"/>
      <c r="F95" s="576"/>
      <c r="G95" s="553"/>
      <c r="H95" s="557" t="s">
        <v>1137</v>
      </c>
      <c r="I95" s="558"/>
      <c r="J95" s="558"/>
      <c r="K95" s="558"/>
      <c r="L95" s="559"/>
      <c r="M95" s="583">
        <v>60</v>
      </c>
      <c r="N95" s="584"/>
      <c r="O95" s="585"/>
    </row>
    <row r="96" spans="1:15" ht="15" customHeight="1">
      <c r="A96" s="549">
        <v>3</v>
      </c>
      <c r="B96" s="551"/>
      <c r="C96" s="577" t="s">
        <v>1141</v>
      </c>
      <c r="D96" s="578"/>
      <c r="E96" s="578"/>
      <c r="F96" s="578"/>
      <c r="G96" s="579"/>
      <c r="H96" s="554"/>
      <c r="I96" s="555"/>
      <c r="J96" s="555"/>
      <c r="K96" s="555"/>
      <c r="L96" s="556"/>
      <c r="M96" s="554"/>
      <c r="N96" s="555"/>
      <c r="O96" s="556"/>
    </row>
    <row r="97" spans="1:15" ht="15" customHeight="1">
      <c r="A97" s="554"/>
      <c r="B97" s="556"/>
      <c r="C97" s="577" t="s">
        <v>1142</v>
      </c>
      <c r="D97" s="578"/>
      <c r="E97" s="578"/>
      <c r="F97" s="578"/>
      <c r="G97" s="579"/>
      <c r="H97" s="557" t="s">
        <v>1143</v>
      </c>
      <c r="I97" s="558"/>
      <c r="J97" s="558"/>
      <c r="K97" s="558"/>
      <c r="L97" s="559"/>
      <c r="M97" s="583">
        <v>500</v>
      </c>
      <c r="N97" s="584"/>
      <c r="O97" s="585"/>
    </row>
    <row r="98" spans="1:15" ht="15" customHeight="1">
      <c r="A98" s="554"/>
      <c r="B98" s="556"/>
      <c r="C98" s="552" t="s">
        <v>1144</v>
      </c>
      <c r="D98" s="576"/>
      <c r="E98" s="576"/>
      <c r="F98" s="576"/>
      <c r="G98" s="553"/>
      <c r="H98" s="557" t="s">
        <v>1143</v>
      </c>
      <c r="I98" s="558"/>
      <c r="J98" s="558"/>
      <c r="K98" s="558"/>
      <c r="L98" s="559"/>
      <c r="M98" s="580">
        <v>2000</v>
      </c>
      <c r="N98" s="581"/>
      <c r="O98" s="582"/>
    </row>
    <row r="99" spans="1:15" ht="36.75" customHeight="1">
      <c r="A99" s="590">
        <v>4</v>
      </c>
      <c r="B99" s="591"/>
      <c r="C99" s="552" t="s">
        <v>1145</v>
      </c>
      <c r="D99" s="576"/>
      <c r="E99" s="576"/>
      <c r="F99" s="576"/>
      <c r="G99" s="553"/>
      <c r="H99" s="557" t="s">
        <v>1143</v>
      </c>
      <c r="I99" s="558"/>
      <c r="J99" s="558"/>
      <c r="K99" s="558"/>
      <c r="L99" s="559"/>
      <c r="M99" s="557" t="s">
        <v>1146</v>
      </c>
      <c r="N99" s="558"/>
      <c r="O99" s="559"/>
    </row>
    <row r="100" spans="1:15">
      <c r="A100" s="595">
        <v>5</v>
      </c>
      <c r="B100" s="596"/>
      <c r="C100" s="577" t="s">
        <v>1147</v>
      </c>
      <c r="D100" s="578"/>
      <c r="E100" s="578"/>
      <c r="F100" s="578"/>
      <c r="G100" s="579"/>
      <c r="H100" s="554"/>
      <c r="I100" s="555"/>
      <c r="J100" s="555"/>
      <c r="K100" s="555"/>
      <c r="L100" s="556"/>
      <c r="M100" s="554"/>
      <c r="N100" s="555"/>
      <c r="O100" s="556"/>
    </row>
    <row r="101" spans="1:15">
      <c r="A101" s="597"/>
      <c r="B101" s="598"/>
      <c r="C101" s="552" t="s">
        <v>1148</v>
      </c>
      <c r="D101" s="576"/>
      <c r="E101" s="576"/>
      <c r="F101" s="576"/>
      <c r="G101" s="553"/>
      <c r="H101" s="557" t="s">
        <v>1143</v>
      </c>
      <c r="I101" s="558"/>
      <c r="J101" s="558"/>
      <c r="K101" s="558"/>
      <c r="L101" s="559"/>
      <c r="M101" s="583">
        <v>500</v>
      </c>
      <c r="N101" s="584"/>
      <c r="O101" s="585"/>
    </row>
    <row r="102" spans="1:15">
      <c r="A102" s="597"/>
      <c r="B102" s="598"/>
      <c r="C102" s="552" t="s">
        <v>1149</v>
      </c>
      <c r="D102" s="576"/>
      <c r="E102" s="576"/>
      <c r="F102" s="576"/>
      <c r="G102" s="553"/>
      <c r="H102" s="557" t="s">
        <v>1143</v>
      </c>
      <c r="I102" s="558"/>
      <c r="J102" s="558"/>
      <c r="K102" s="558"/>
      <c r="L102" s="559"/>
      <c r="M102" s="580">
        <v>1000</v>
      </c>
      <c r="N102" s="581"/>
      <c r="O102" s="582"/>
    </row>
    <row r="103" spans="1:15" ht="25.5" customHeight="1">
      <c r="A103" s="599"/>
      <c r="B103" s="600"/>
      <c r="C103" s="592" t="s">
        <v>1150</v>
      </c>
      <c r="D103" s="593"/>
      <c r="E103" s="593"/>
      <c r="F103" s="593"/>
      <c r="G103" s="594"/>
      <c r="H103" s="554"/>
      <c r="I103" s="555"/>
      <c r="J103" s="555"/>
      <c r="K103" s="555"/>
      <c r="L103" s="556"/>
      <c r="M103" s="554"/>
      <c r="N103" s="555"/>
      <c r="O103" s="556"/>
    </row>
    <row r="104" spans="1:15">
      <c r="A104" s="595">
        <v>6</v>
      </c>
      <c r="B104" s="596"/>
      <c r="C104" s="552" t="s">
        <v>1151</v>
      </c>
      <c r="D104" s="576"/>
      <c r="E104" s="576"/>
      <c r="F104" s="576"/>
      <c r="G104" s="553"/>
      <c r="H104" s="554"/>
      <c r="I104" s="555"/>
      <c r="J104" s="555"/>
      <c r="K104" s="555"/>
      <c r="L104" s="556"/>
      <c r="M104" s="554"/>
      <c r="N104" s="555"/>
      <c r="O104" s="556"/>
    </row>
    <row r="105" spans="1:15">
      <c r="A105" s="597"/>
      <c r="B105" s="598"/>
      <c r="C105" s="552" t="s">
        <v>1148</v>
      </c>
      <c r="D105" s="576"/>
      <c r="E105" s="576"/>
      <c r="F105" s="576"/>
      <c r="G105" s="553"/>
      <c r="H105" s="557" t="s">
        <v>1143</v>
      </c>
      <c r="I105" s="558"/>
      <c r="J105" s="558"/>
      <c r="K105" s="558"/>
      <c r="L105" s="559"/>
      <c r="M105" s="583">
        <v>300</v>
      </c>
      <c r="N105" s="584"/>
      <c r="O105" s="585"/>
    </row>
    <row r="106" spans="1:15">
      <c r="A106" s="597"/>
      <c r="B106" s="598"/>
      <c r="C106" s="552" t="s">
        <v>1149</v>
      </c>
      <c r="D106" s="576"/>
      <c r="E106" s="576"/>
      <c r="F106" s="576"/>
      <c r="G106" s="553"/>
      <c r="H106" s="557" t="s">
        <v>1143</v>
      </c>
      <c r="I106" s="558"/>
      <c r="J106" s="558"/>
      <c r="K106" s="558"/>
      <c r="L106" s="559"/>
      <c r="M106" s="583">
        <v>800</v>
      </c>
      <c r="N106" s="584"/>
      <c r="O106" s="585"/>
    </row>
    <row r="107" spans="1:15" ht="27" customHeight="1">
      <c r="A107" s="599"/>
      <c r="B107" s="600"/>
      <c r="C107" s="592" t="s">
        <v>1150</v>
      </c>
      <c r="D107" s="593"/>
      <c r="E107" s="593"/>
      <c r="F107" s="593"/>
      <c r="G107" s="594"/>
      <c r="H107" s="554"/>
      <c r="I107" s="555"/>
      <c r="J107" s="555"/>
      <c r="K107" s="555"/>
      <c r="L107" s="556"/>
      <c r="M107" s="554"/>
      <c r="N107" s="555"/>
      <c r="O107" s="556"/>
    </row>
    <row r="108" spans="1:15">
      <c r="A108" s="595">
        <v>7</v>
      </c>
      <c r="B108" s="596"/>
      <c r="C108" s="552" t="s">
        <v>1152</v>
      </c>
      <c r="D108" s="576"/>
      <c r="E108" s="576"/>
      <c r="F108" s="576"/>
      <c r="G108" s="553"/>
      <c r="H108" s="554"/>
      <c r="I108" s="555"/>
      <c r="J108" s="555"/>
      <c r="K108" s="555"/>
      <c r="L108" s="556"/>
      <c r="M108" s="554"/>
      <c r="N108" s="555"/>
      <c r="O108" s="556"/>
    </row>
    <row r="109" spans="1:15" ht="13.5" customHeight="1">
      <c r="A109" s="599"/>
      <c r="B109" s="600"/>
      <c r="C109" s="552" t="s">
        <v>1153</v>
      </c>
      <c r="D109" s="576"/>
      <c r="E109" s="576"/>
      <c r="F109" s="576"/>
      <c r="G109" s="553"/>
      <c r="H109" s="557" t="s">
        <v>1143</v>
      </c>
      <c r="I109" s="558"/>
      <c r="J109" s="558"/>
      <c r="K109" s="558"/>
      <c r="L109" s="559"/>
      <c r="M109" s="580">
        <v>1780</v>
      </c>
      <c r="N109" s="581"/>
      <c r="O109" s="582"/>
    </row>
    <row r="110" spans="1:15" ht="45.75" customHeight="1">
      <c r="A110" s="590">
        <v>8</v>
      </c>
      <c r="B110" s="591"/>
      <c r="C110" s="577" t="s">
        <v>1154</v>
      </c>
      <c r="D110" s="578"/>
      <c r="E110" s="578"/>
      <c r="F110" s="578"/>
      <c r="G110" s="579"/>
      <c r="H110" s="557" t="s">
        <v>1143</v>
      </c>
      <c r="I110" s="558"/>
      <c r="J110" s="558"/>
      <c r="K110" s="558"/>
      <c r="L110" s="559"/>
      <c r="M110" s="583">
        <v>594</v>
      </c>
      <c r="N110" s="584"/>
      <c r="O110" s="585"/>
    </row>
    <row r="111" spans="1:15" ht="19.5" customHeight="1">
      <c r="A111" s="595">
        <v>9</v>
      </c>
      <c r="B111" s="596"/>
      <c r="C111" s="552" t="s">
        <v>1155</v>
      </c>
      <c r="D111" s="576"/>
      <c r="E111" s="576"/>
      <c r="F111" s="576"/>
      <c r="G111" s="553"/>
      <c r="H111" s="554"/>
      <c r="I111" s="555"/>
      <c r="J111" s="555"/>
      <c r="K111" s="555"/>
      <c r="L111" s="556"/>
      <c r="M111" s="554"/>
      <c r="N111" s="555"/>
      <c r="O111" s="556"/>
    </row>
    <row r="112" spans="1:15" ht="15" customHeight="1">
      <c r="A112" s="597"/>
      <c r="B112" s="598"/>
      <c r="C112" s="552" t="s">
        <v>1156</v>
      </c>
      <c r="D112" s="576"/>
      <c r="E112" s="576"/>
      <c r="F112" s="576"/>
      <c r="G112" s="553"/>
      <c r="H112" s="557" t="s">
        <v>1143</v>
      </c>
      <c r="I112" s="558"/>
      <c r="J112" s="558"/>
      <c r="K112" s="558"/>
      <c r="L112" s="559"/>
      <c r="M112" s="583">
        <v>700</v>
      </c>
      <c r="N112" s="584"/>
      <c r="O112" s="585"/>
    </row>
    <row r="113" spans="1:15" ht="15.75" customHeight="1">
      <c r="A113" s="597"/>
      <c r="B113" s="598"/>
      <c r="C113" s="552" t="s">
        <v>1157</v>
      </c>
      <c r="D113" s="576"/>
      <c r="E113" s="576"/>
      <c r="F113" s="576"/>
      <c r="G113" s="553"/>
      <c r="H113" s="557" t="s">
        <v>1143</v>
      </c>
      <c r="I113" s="558"/>
      <c r="J113" s="558"/>
      <c r="K113" s="558"/>
      <c r="L113" s="559"/>
      <c r="M113" s="580">
        <v>1200</v>
      </c>
      <c r="N113" s="581"/>
      <c r="O113" s="582"/>
    </row>
    <row r="114" spans="1:15" ht="24" customHeight="1">
      <c r="A114" s="599"/>
      <c r="B114" s="600"/>
      <c r="C114" s="552" t="s">
        <v>1158</v>
      </c>
      <c r="D114" s="576"/>
      <c r="E114" s="576"/>
      <c r="F114" s="576"/>
      <c r="G114" s="553"/>
      <c r="H114" s="557" t="s">
        <v>1143</v>
      </c>
      <c r="I114" s="558"/>
      <c r="J114" s="558"/>
      <c r="K114" s="558"/>
      <c r="L114" s="559"/>
      <c r="M114" s="554" t="s">
        <v>1159</v>
      </c>
      <c r="N114" s="555"/>
      <c r="O114" s="556"/>
    </row>
    <row r="115" spans="1:15">
      <c r="A115" s="595">
        <v>10</v>
      </c>
      <c r="B115" s="596"/>
      <c r="C115" s="552" t="s">
        <v>1160</v>
      </c>
      <c r="D115" s="576"/>
      <c r="E115" s="576"/>
      <c r="F115" s="576"/>
      <c r="G115" s="553"/>
      <c r="H115" s="554"/>
      <c r="I115" s="555"/>
      <c r="J115" s="555"/>
      <c r="K115" s="555"/>
      <c r="L115" s="556"/>
      <c r="M115" s="554"/>
      <c r="N115" s="555"/>
      <c r="O115" s="556"/>
    </row>
    <row r="116" spans="1:15" ht="15.75" customHeight="1">
      <c r="A116" s="597"/>
      <c r="B116" s="598"/>
      <c r="C116" s="552" t="s">
        <v>1161</v>
      </c>
      <c r="D116" s="576"/>
      <c r="E116" s="576"/>
      <c r="F116" s="576"/>
      <c r="G116" s="553"/>
      <c r="H116" s="557" t="s">
        <v>1143</v>
      </c>
      <c r="I116" s="558"/>
      <c r="J116" s="558"/>
      <c r="K116" s="558"/>
      <c r="L116" s="559"/>
      <c r="M116" s="583">
        <v>500</v>
      </c>
      <c r="N116" s="584"/>
      <c r="O116" s="585"/>
    </row>
    <row r="117" spans="1:15" ht="15" customHeight="1">
      <c r="A117" s="597"/>
      <c r="B117" s="598"/>
      <c r="C117" s="552" t="s">
        <v>1162</v>
      </c>
      <c r="D117" s="576"/>
      <c r="E117" s="576"/>
      <c r="F117" s="576"/>
      <c r="G117" s="553"/>
      <c r="H117" s="557" t="s">
        <v>1143</v>
      </c>
      <c r="I117" s="558"/>
      <c r="J117" s="558"/>
      <c r="K117" s="558"/>
      <c r="L117" s="559"/>
      <c r="M117" s="583">
        <v>820</v>
      </c>
      <c r="N117" s="584"/>
      <c r="O117" s="585"/>
    </row>
    <row r="118" spans="1:15" ht="23.25" customHeight="1">
      <c r="A118" s="599"/>
      <c r="B118" s="600"/>
      <c r="C118" s="577" t="s">
        <v>1163</v>
      </c>
      <c r="D118" s="578"/>
      <c r="E118" s="578"/>
      <c r="F118" s="578"/>
      <c r="G118" s="579"/>
      <c r="H118" s="554"/>
      <c r="I118" s="555"/>
      <c r="J118" s="555"/>
      <c r="K118" s="555"/>
      <c r="L118" s="556"/>
      <c r="M118" s="554"/>
      <c r="N118" s="555"/>
      <c r="O118" s="556"/>
    </row>
    <row r="119" spans="1:15">
      <c r="A119" s="595">
        <v>11</v>
      </c>
      <c r="B119" s="596"/>
      <c r="C119" s="552" t="s">
        <v>1164</v>
      </c>
      <c r="D119" s="576"/>
      <c r="E119" s="576"/>
      <c r="F119" s="576"/>
      <c r="G119" s="553"/>
      <c r="H119" s="554"/>
      <c r="I119" s="555"/>
      <c r="J119" s="555"/>
      <c r="K119" s="555"/>
      <c r="L119" s="556"/>
      <c r="M119" s="554"/>
      <c r="N119" s="555"/>
      <c r="O119" s="556"/>
    </row>
    <row r="120" spans="1:15" ht="15" customHeight="1">
      <c r="A120" s="597"/>
      <c r="B120" s="598"/>
      <c r="C120" s="552" t="s">
        <v>1161</v>
      </c>
      <c r="D120" s="576"/>
      <c r="E120" s="576"/>
      <c r="F120" s="576"/>
      <c r="G120" s="553"/>
      <c r="H120" s="557" t="s">
        <v>1143</v>
      </c>
      <c r="I120" s="558"/>
      <c r="J120" s="558"/>
      <c r="K120" s="558"/>
      <c r="L120" s="559"/>
      <c r="M120" s="583">
        <v>350</v>
      </c>
      <c r="N120" s="584"/>
      <c r="O120" s="585"/>
    </row>
    <row r="121" spans="1:15" ht="17.25" customHeight="1">
      <c r="A121" s="599"/>
      <c r="B121" s="600"/>
      <c r="C121" s="552" t="s">
        <v>1162</v>
      </c>
      <c r="D121" s="576"/>
      <c r="E121" s="576"/>
      <c r="F121" s="576"/>
      <c r="G121" s="553"/>
      <c r="H121" s="557" t="s">
        <v>1143</v>
      </c>
      <c r="I121" s="558"/>
      <c r="J121" s="558"/>
      <c r="K121" s="558"/>
      <c r="L121" s="559"/>
      <c r="M121" s="583">
        <v>580</v>
      </c>
      <c r="N121" s="584"/>
      <c r="O121" s="585"/>
    </row>
    <row r="122" spans="1:15">
      <c r="A122" s="595">
        <v>12</v>
      </c>
      <c r="B122" s="596"/>
      <c r="C122" s="552" t="s">
        <v>1165</v>
      </c>
      <c r="D122" s="576"/>
      <c r="E122" s="576"/>
      <c r="F122" s="576"/>
      <c r="G122" s="553"/>
      <c r="H122" s="554"/>
      <c r="I122" s="555"/>
      <c r="J122" s="555"/>
      <c r="K122" s="555"/>
      <c r="L122" s="556"/>
      <c r="M122" s="554"/>
      <c r="N122" s="555"/>
      <c r="O122" s="556"/>
    </row>
    <row r="123" spans="1:15">
      <c r="A123" s="597"/>
      <c r="B123" s="598"/>
      <c r="C123" s="552" t="s">
        <v>1161</v>
      </c>
      <c r="D123" s="576"/>
      <c r="E123" s="576"/>
      <c r="F123" s="576"/>
      <c r="G123" s="553"/>
      <c r="H123" s="557" t="s">
        <v>1143</v>
      </c>
      <c r="I123" s="558"/>
      <c r="J123" s="558"/>
      <c r="K123" s="558"/>
      <c r="L123" s="559"/>
      <c r="M123" s="583">
        <v>250</v>
      </c>
      <c r="N123" s="584"/>
      <c r="O123" s="585"/>
    </row>
    <row r="124" spans="1:15">
      <c r="A124" s="597"/>
      <c r="B124" s="598"/>
      <c r="C124" s="552" t="s">
        <v>1162</v>
      </c>
      <c r="D124" s="576"/>
      <c r="E124" s="576"/>
      <c r="F124" s="576"/>
      <c r="G124" s="553"/>
      <c r="H124" s="557" t="s">
        <v>1143</v>
      </c>
      <c r="I124" s="558"/>
      <c r="J124" s="558"/>
      <c r="K124" s="558"/>
      <c r="L124" s="559"/>
      <c r="M124" s="583">
        <v>500</v>
      </c>
      <c r="N124" s="584"/>
      <c r="O124" s="585"/>
    </row>
    <row r="125" spans="1:15" ht="25.5" customHeight="1">
      <c r="A125" s="599"/>
      <c r="B125" s="600"/>
      <c r="C125" s="577" t="s">
        <v>1163</v>
      </c>
      <c r="D125" s="578"/>
      <c r="E125" s="578"/>
      <c r="F125" s="578"/>
      <c r="G125" s="579"/>
      <c r="H125" s="554"/>
      <c r="I125" s="555"/>
      <c r="J125" s="555"/>
      <c r="K125" s="555"/>
      <c r="L125" s="556"/>
      <c r="M125" s="554"/>
      <c r="N125" s="555"/>
      <c r="O125" s="556"/>
    </row>
    <row r="126" spans="1:15">
      <c r="A126" s="601" t="s">
        <v>1166</v>
      </c>
      <c r="B126" s="602"/>
      <c r="C126" s="601" t="s">
        <v>1060</v>
      </c>
      <c r="D126" s="603"/>
      <c r="E126" s="603"/>
      <c r="F126" s="603"/>
      <c r="G126" s="602"/>
      <c r="H126" s="601" t="s">
        <v>1167</v>
      </c>
      <c r="I126" s="603"/>
      <c r="J126" s="603"/>
      <c r="K126" s="603"/>
      <c r="L126" s="602"/>
      <c r="M126" s="601" t="s">
        <v>1168</v>
      </c>
      <c r="N126" s="603"/>
      <c r="O126" s="602"/>
    </row>
    <row r="127" spans="1:15" ht="18.75" customHeight="1">
      <c r="A127" s="554"/>
      <c r="B127" s="556"/>
      <c r="C127" s="587" t="s">
        <v>1169</v>
      </c>
      <c r="D127" s="588"/>
      <c r="E127" s="588"/>
      <c r="F127" s="588"/>
      <c r="G127" s="588"/>
      <c r="H127" s="588"/>
      <c r="I127" s="588"/>
      <c r="J127" s="588"/>
      <c r="K127" s="588"/>
      <c r="L127" s="588"/>
      <c r="M127" s="588"/>
      <c r="N127" s="588"/>
      <c r="O127" s="589"/>
    </row>
    <row r="128" spans="1:15" ht="27.75" customHeight="1">
      <c r="A128" s="590">
        <v>1</v>
      </c>
      <c r="B128" s="591"/>
      <c r="C128" s="552" t="s">
        <v>1170</v>
      </c>
      <c r="D128" s="576"/>
      <c r="E128" s="576"/>
      <c r="F128" s="576"/>
      <c r="G128" s="553"/>
      <c r="H128" s="557" t="s">
        <v>1143</v>
      </c>
      <c r="I128" s="558"/>
      <c r="J128" s="558"/>
      <c r="K128" s="558"/>
      <c r="L128" s="559"/>
      <c r="M128" s="583">
        <v>500</v>
      </c>
      <c r="N128" s="584"/>
      <c r="O128" s="585"/>
    </row>
    <row r="129" spans="1:15" ht="28.5" customHeight="1">
      <c r="A129" s="590">
        <v>2</v>
      </c>
      <c r="B129" s="591"/>
      <c r="C129" s="552" t="s">
        <v>1171</v>
      </c>
      <c r="D129" s="576"/>
      <c r="E129" s="576"/>
      <c r="F129" s="576"/>
      <c r="G129" s="553"/>
      <c r="H129" s="557" t="s">
        <v>1143</v>
      </c>
      <c r="I129" s="558"/>
      <c r="J129" s="558"/>
      <c r="K129" s="558"/>
      <c r="L129" s="559"/>
      <c r="M129" s="580">
        <v>2000</v>
      </c>
      <c r="N129" s="581"/>
      <c r="O129" s="582"/>
    </row>
    <row r="130" spans="1:15" ht="27" customHeight="1">
      <c r="A130" s="590">
        <v>3</v>
      </c>
      <c r="B130" s="591"/>
      <c r="C130" s="577" t="s">
        <v>1172</v>
      </c>
      <c r="D130" s="578"/>
      <c r="E130" s="578"/>
      <c r="F130" s="578"/>
      <c r="G130" s="579"/>
      <c r="H130" s="557" t="s">
        <v>1143</v>
      </c>
      <c r="I130" s="558"/>
      <c r="J130" s="558"/>
      <c r="K130" s="558"/>
      <c r="L130" s="559"/>
      <c r="M130" s="583">
        <v>300</v>
      </c>
      <c r="N130" s="584"/>
      <c r="O130" s="585"/>
    </row>
    <row r="131" spans="1:15" ht="25.5" customHeight="1">
      <c r="A131" s="590">
        <v>4</v>
      </c>
      <c r="B131" s="591"/>
      <c r="C131" s="577" t="s">
        <v>1173</v>
      </c>
      <c r="D131" s="578"/>
      <c r="E131" s="578"/>
      <c r="F131" s="578"/>
      <c r="G131" s="579"/>
      <c r="H131" s="557" t="s">
        <v>1143</v>
      </c>
      <c r="I131" s="558"/>
      <c r="J131" s="558"/>
      <c r="K131" s="558"/>
      <c r="L131" s="559"/>
      <c r="M131" s="580">
        <v>1000</v>
      </c>
      <c r="N131" s="581"/>
      <c r="O131" s="582"/>
    </row>
    <row r="132" spans="1:15" ht="27.75" customHeight="1">
      <c r="A132" s="590">
        <v>5</v>
      </c>
      <c r="B132" s="591"/>
      <c r="C132" s="552" t="s">
        <v>1174</v>
      </c>
      <c r="D132" s="576"/>
      <c r="E132" s="576"/>
      <c r="F132" s="576"/>
      <c r="G132" s="553"/>
      <c r="H132" s="557" t="s">
        <v>1143</v>
      </c>
      <c r="I132" s="558"/>
      <c r="J132" s="558"/>
      <c r="K132" s="558"/>
      <c r="L132" s="559"/>
      <c r="M132" s="580">
        <v>500</v>
      </c>
      <c r="N132" s="581"/>
      <c r="O132" s="582"/>
    </row>
    <row r="133" spans="1:15" ht="35.25" customHeight="1">
      <c r="A133" s="590">
        <v>6</v>
      </c>
      <c r="B133" s="591"/>
      <c r="C133" s="552" t="s">
        <v>1175</v>
      </c>
      <c r="D133" s="576"/>
      <c r="E133" s="576"/>
      <c r="F133" s="576"/>
      <c r="G133" s="553"/>
      <c r="H133" s="557" t="s">
        <v>1143</v>
      </c>
      <c r="I133" s="558"/>
      <c r="J133" s="558"/>
      <c r="K133" s="558"/>
      <c r="L133" s="559"/>
      <c r="M133" s="580">
        <v>1500</v>
      </c>
      <c r="N133" s="581"/>
      <c r="O133" s="582"/>
    </row>
    <row r="134" spans="1:15" ht="42" customHeight="1">
      <c r="A134" s="590">
        <v>7</v>
      </c>
      <c r="B134" s="591"/>
      <c r="C134" s="552" t="s">
        <v>1176</v>
      </c>
      <c r="D134" s="576"/>
      <c r="E134" s="576"/>
      <c r="F134" s="576"/>
      <c r="G134" s="553"/>
      <c r="H134" s="557" t="s">
        <v>1143</v>
      </c>
      <c r="I134" s="558"/>
      <c r="J134" s="558"/>
      <c r="K134" s="558"/>
      <c r="L134" s="559"/>
      <c r="M134" s="583">
        <v>250</v>
      </c>
      <c r="N134" s="584"/>
      <c r="O134" s="585"/>
    </row>
    <row r="135" spans="1:15" ht="25.5" customHeight="1">
      <c r="A135" s="590">
        <v>8</v>
      </c>
      <c r="B135" s="591"/>
      <c r="C135" s="552" t="s">
        <v>1177</v>
      </c>
      <c r="D135" s="576"/>
      <c r="E135" s="576"/>
      <c r="F135" s="576"/>
      <c r="G135" s="553"/>
      <c r="H135" s="557" t="s">
        <v>1143</v>
      </c>
      <c r="I135" s="558"/>
      <c r="J135" s="558"/>
      <c r="K135" s="558"/>
      <c r="L135" s="559"/>
      <c r="M135" s="583">
        <v>250</v>
      </c>
      <c r="N135" s="584"/>
      <c r="O135" s="585"/>
    </row>
    <row r="136" spans="1:15">
      <c r="A136" s="604" t="s">
        <v>1178</v>
      </c>
      <c r="B136" s="604"/>
      <c r="C136" s="604"/>
      <c r="D136" s="604"/>
      <c r="E136" s="604"/>
      <c r="F136" s="604"/>
      <c r="G136" s="604"/>
      <c r="H136" s="604"/>
      <c r="I136" s="604"/>
      <c r="J136" s="604"/>
      <c r="K136" s="604"/>
      <c r="L136" s="604"/>
      <c r="M136" s="604"/>
      <c r="N136" s="604"/>
    </row>
    <row r="137" spans="1:15" ht="25.5">
      <c r="A137" s="405" t="s">
        <v>1179</v>
      </c>
      <c r="B137" s="601" t="s">
        <v>1060</v>
      </c>
      <c r="C137" s="603"/>
      <c r="D137" s="603"/>
      <c r="E137" s="603"/>
      <c r="F137" s="603"/>
      <c r="G137" s="603"/>
      <c r="H137" s="603"/>
      <c r="I137" s="602"/>
      <c r="J137" s="405" t="s">
        <v>1180</v>
      </c>
      <c r="K137" s="601" t="s">
        <v>1181</v>
      </c>
      <c r="L137" s="603"/>
      <c r="M137" s="603"/>
      <c r="N137" s="602"/>
    </row>
    <row r="138" spans="1:15" ht="26.25" customHeight="1">
      <c r="A138" s="406">
        <v>1</v>
      </c>
      <c r="B138" s="577" t="s">
        <v>1182</v>
      </c>
      <c r="C138" s="578"/>
      <c r="D138" s="578"/>
      <c r="E138" s="578"/>
      <c r="F138" s="578"/>
      <c r="G138" s="578"/>
      <c r="H138" s="578"/>
      <c r="I138" s="579"/>
      <c r="J138" s="407" t="s">
        <v>1091</v>
      </c>
      <c r="K138" s="583">
        <v>350</v>
      </c>
      <c r="L138" s="584"/>
      <c r="M138" s="584"/>
      <c r="N138" s="585"/>
    </row>
    <row r="139" spans="1:15" ht="24" customHeight="1">
      <c r="A139" s="406">
        <v>2</v>
      </c>
      <c r="B139" s="577" t="s">
        <v>1183</v>
      </c>
      <c r="C139" s="578"/>
      <c r="D139" s="578"/>
      <c r="E139" s="578"/>
      <c r="F139" s="578"/>
      <c r="G139" s="578"/>
      <c r="H139" s="578"/>
      <c r="I139" s="579"/>
      <c r="J139" s="408" t="s">
        <v>1091</v>
      </c>
      <c r="K139" s="583">
        <v>800</v>
      </c>
      <c r="L139" s="584"/>
      <c r="M139" s="584"/>
      <c r="N139" s="585"/>
    </row>
    <row r="140" spans="1:15" ht="15" customHeight="1">
      <c r="A140" s="406">
        <v>3</v>
      </c>
      <c r="B140" s="552" t="s">
        <v>1184</v>
      </c>
      <c r="C140" s="576"/>
      <c r="D140" s="576"/>
      <c r="E140" s="576"/>
      <c r="F140" s="576"/>
      <c r="G140" s="576"/>
      <c r="H140" s="576"/>
      <c r="I140" s="553"/>
      <c r="J140" s="408" t="s">
        <v>1121</v>
      </c>
      <c r="K140" s="583">
        <v>850</v>
      </c>
      <c r="L140" s="584"/>
      <c r="M140" s="584"/>
      <c r="N140" s="585"/>
    </row>
    <row r="141" spans="1:15" ht="16.5" customHeight="1">
      <c r="A141" s="409">
        <v>4</v>
      </c>
      <c r="B141" s="552" t="s">
        <v>1185</v>
      </c>
      <c r="C141" s="576"/>
      <c r="D141" s="576"/>
      <c r="E141" s="576"/>
      <c r="F141" s="576"/>
      <c r="G141" s="576"/>
      <c r="H141" s="576"/>
      <c r="I141" s="553"/>
      <c r="J141" s="408" t="s">
        <v>1121</v>
      </c>
      <c r="K141" s="583">
        <v>1500</v>
      </c>
      <c r="L141" s="584"/>
      <c r="M141" s="584"/>
      <c r="N141" s="585"/>
    </row>
    <row r="142" spans="1:15" ht="24.75" customHeight="1">
      <c r="A142" s="406">
        <v>5</v>
      </c>
      <c r="B142" s="552" t="s">
        <v>1186</v>
      </c>
      <c r="C142" s="576"/>
      <c r="D142" s="576"/>
      <c r="E142" s="576"/>
      <c r="F142" s="576"/>
      <c r="G142" s="576"/>
      <c r="H142" s="576"/>
      <c r="I142" s="553"/>
      <c r="J142" s="407" t="s">
        <v>1089</v>
      </c>
      <c r="K142" s="583">
        <v>600</v>
      </c>
      <c r="L142" s="584"/>
      <c r="M142" s="584"/>
      <c r="N142" s="585"/>
    </row>
    <row r="143" spans="1:15" ht="14.25" customHeight="1">
      <c r="A143" s="406">
        <v>6</v>
      </c>
      <c r="B143" s="577" t="s">
        <v>1187</v>
      </c>
      <c r="C143" s="578"/>
      <c r="D143" s="578"/>
      <c r="E143" s="578"/>
      <c r="F143" s="578"/>
      <c r="G143" s="578"/>
      <c r="H143" s="578"/>
      <c r="I143" s="579"/>
      <c r="J143" s="407" t="s">
        <v>1089</v>
      </c>
      <c r="K143" s="583">
        <v>500</v>
      </c>
      <c r="L143" s="584"/>
      <c r="M143" s="584"/>
      <c r="N143" s="585"/>
    </row>
    <row r="144" spans="1:15" ht="17.25" customHeight="1">
      <c r="A144" s="406">
        <v>7</v>
      </c>
      <c r="B144" s="577" t="s">
        <v>1188</v>
      </c>
      <c r="C144" s="578"/>
      <c r="D144" s="578"/>
      <c r="E144" s="578"/>
      <c r="F144" s="578"/>
      <c r="G144" s="578"/>
      <c r="H144" s="578"/>
      <c r="I144" s="579"/>
      <c r="J144" s="407" t="s">
        <v>1067</v>
      </c>
      <c r="K144" s="583">
        <v>300</v>
      </c>
      <c r="L144" s="584"/>
      <c r="M144" s="584"/>
      <c r="N144" s="585"/>
    </row>
    <row r="145" spans="1:14" ht="25.5" customHeight="1">
      <c r="A145" s="406">
        <v>8</v>
      </c>
      <c r="B145" s="577" t="s">
        <v>1189</v>
      </c>
      <c r="C145" s="578"/>
      <c r="D145" s="578"/>
      <c r="E145" s="578"/>
      <c r="F145" s="578"/>
      <c r="G145" s="578"/>
      <c r="H145" s="578"/>
      <c r="I145" s="579"/>
      <c r="J145" s="407" t="s">
        <v>1067</v>
      </c>
      <c r="K145" s="583">
        <v>415</v>
      </c>
      <c r="L145" s="584"/>
      <c r="M145" s="584"/>
      <c r="N145" s="585"/>
    </row>
    <row r="146" spans="1:14" ht="28.5" customHeight="1">
      <c r="A146" s="406">
        <v>9</v>
      </c>
      <c r="B146" s="552" t="s">
        <v>1190</v>
      </c>
      <c r="C146" s="576"/>
      <c r="D146" s="576"/>
      <c r="E146" s="576"/>
      <c r="F146" s="576"/>
      <c r="G146" s="576"/>
      <c r="H146" s="576"/>
      <c r="I146" s="553"/>
      <c r="J146" s="407" t="s">
        <v>1067</v>
      </c>
      <c r="K146" s="580">
        <v>7200</v>
      </c>
      <c r="L146" s="581"/>
      <c r="M146" s="581"/>
      <c r="N146" s="582"/>
    </row>
    <row r="147" spans="1:14" ht="29.25" customHeight="1">
      <c r="A147" s="406">
        <v>10</v>
      </c>
      <c r="B147" s="552" t="s">
        <v>1191</v>
      </c>
      <c r="C147" s="576"/>
      <c r="D147" s="576"/>
      <c r="E147" s="576"/>
      <c r="F147" s="576"/>
      <c r="G147" s="576"/>
      <c r="H147" s="576"/>
      <c r="I147" s="553"/>
      <c r="J147" s="407" t="s">
        <v>1067</v>
      </c>
      <c r="K147" s="580">
        <v>10500</v>
      </c>
      <c r="L147" s="581"/>
      <c r="M147" s="581"/>
      <c r="N147" s="582"/>
    </row>
    <row r="148" spans="1:14" ht="28.5" customHeight="1">
      <c r="A148" s="406">
        <v>11</v>
      </c>
      <c r="B148" s="552" t="s">
        <v>1192</v>
      </c>
      <c r="C148" s="576"/>
      <c r="D148" s="576"/>
      <c r="E148" s="576"/>
      <c r="F148" s="576"/>
      <c r="G148" s="576"/>
      <c r="H148" s="576"/>
      <c r="I148" s="553"/>
      <c r="J148" s="407" t="s">
        <v>1067</v>
      </c>
      <c r="K148" s="580">
        <v>20600</v>
      </c>
      <c r="L148" s="581"/>
      <c r="M148" s="581"/>
      <c r="N148" s="582"/>
    </row>
    <row r="149" spans="1:14" ht="15" customHeight="1">
      <c r="A149" s="406">
        <v>12</v>
      </c>
      <c r="B149" s="552" t="s">
        <v>1193</v>
      </c>
      <c r="C149" s="576"/>
      <c r="D149" s="576"/>
      <c r="E149" s="576"/>
      <c r="F149" s="576"/>
      <c r="G149" s="576"/>
      <c r="H149" s="576"/>
      <c r="I149" s="553"/>
      <c r="J149" s="407" t="s">
        <v>1067</v>
      </c>
      <c r="K149" s="580">
        <v>3000</v>
      </c>
      <c r="L149" s="581"/>
      <c r="M149" s="581"/>
      <c r="N149" s="582"/>
    </row>
    <row r="150" spans="1:14" ht="18" customHeight="1">
      <c r="A150" s="406">
        <v>13</v>
      </c>
      <c r="B150" s="552" t="s">
        <v>1194</v>
      </c>
      <c r="C150" s="576"/>
      <c r="D150" s="576"/>
      <c r="E150" s="576"/>
      <c r="F150" s="576"/>
      <c r="G150" s="576"/>
      <c r="H150" s="576"/>
      <c r="I150" s="553"/>
      <c r="J150" s="407" t="s">
        <v>1067</v>
      </c>
      <c r="K150" s="580">
        <v>6000</v>
      </c>
      <c r="L150" s="581"/>
      <c r="M150" s="581"/>
      <c r="N150" s="582"/>
    </row>
    <row r="151" spans="1:14" ht="26.25" customHeight="1">
      <c r="A151" s="406">
        <v>14</v>
      </c>
      <c r="B151" s="552" t="s">
        <v>1195</v>
      </c>
      <c r="C151" s="576"/>
      <c r="D151" s="576"/>
      <c r="E151" s="576"/>
      <c r="F151" s="576"/>
      <c r="G151" s="576"/>
      <c r="H151" s="576"/>
      <c r="I151" s="553"/>
      <c r="J151" s="407" t="s">
        <v>1067</v>
      </c>
      <c r="K151" s="580">
        <v>48000</v>
      </c>
      <c r="L151" s="581"/>
      <c r="M151" s="581"/>
      <c r="N151" s="582"/>
    </row>
    <row r="152" spans="1:14" ht="15" customHeight="1">
      <c r="A152" s="406">
        <v>15</v>
      </c>
      <c r="B152" s="552" t="s">
        <v>1196</v>
      </c>
      <c r="C152" s="576"/>
      <c r="D152" s="576"/>
      <c r="E152" s="576"/>
      <c r="F152" s="576"/>
      <c r="G152" s="576"/>
      <c r="H152" s="576"/>
      <c r="I152" s="553"/>
      <c r="J152" s="407" t="s">
        <v>1067</v>
      </c>
      <c r="K152" s="583">
        <v>800</v>
      </c>
      <c r="L152" s="584"/>
      <c r="M152" s="584"/>
      <c r="N152" s="585"/>
    </row>
    <row r="153" spans="1:14" ht="15.75" customHeight="1">
      <c r="A153" s="406">
        <v>16</v>
      </c>
      <c r="B153" s="552" t="s">
        <v>1197</v>
      </c>
      <c r="C153" s="576"/>
      <c r="D153" s="576"/>
      <c r="E153" s="576"/>
      <c r="F153" s="576"/>
      <c r="G153" s="576"/>
      <c r="H153" s="576"/>
      <c r="I153" s="553"/>
      <c r="J153" s="407" t="s">
        <v>1067</v>
      </c>
      <c r="K153" s="583">
        <v>350</v>
      </c>
      <c r="L153" s="584"/>
      <c r="M153" s="584"/>
      <c r="N153" s="585"/>
    </row>
    <row r="154" spans="1:14" ht="26.25" customHeight="1">
      <c r="A154" s="406">
        <v>17</v>
      </c>
      <c r="B154" s="577" t="s">
        <v>1198</v>
      </c>
      <c r="C154" s="578"/>
      <c r="D154" s="578"/>
      <c r="E154" s="578"/>
      <c r="F154" s="578"/>
      <c r="G154" s="578"/>
      <c r="H154" s="578"/>
      <c r="I154" s="579"/>
      <c r="J154" s="407" t="s">
        <v>1067</v>
      </c>
      <c r="K154" s="583">
        <v>150</v>
      </c>
      <c r="L154" s="584"/>
      <c r="M154" s="584"/>
      <c r="N154" s="585"/>
    </row>
    <row r="155" spans="1:14" ht="15" customHeight="1">
      <c r="A155" s="406">
        <v>18</v>
      </c>
      <c r="B155" s="552" t="s">
        <v>1199</v>
      </c>
      <c r="C155" s="576"/>
      <c r="D155" s="576"/>
      <c r="E155" s="576"/>
      <c r="F155" s="576"/>
      <c r="G155" s="576"/>
      <c r="H155" s="576"/>
      <c r="I155" s="553"/>
      <c r="J155" s="407" t="s">
        <v>1067</v>
      </c>
      <c r="K155" s="580">
        <v>1200</v>
      </c>
      <c r="L155" s="581"/>
      <c r="M155" s="581"/>
      <c r="N155" s="582"/>
    </row>
    <row r="156" spans="1:14" ht="15" customHeight="1">
      <c r="A156" s="406">
        <v>19</v>
      </c>
      <c r="B156" s="552" t="s">
        <v>1200</v>
      </c>
      <c r="C156" s="576"/>
      <c r="D156" s="576"/>
      <c r="E156" s="576"/>
      <c r="F156" s="576"/>
      <c r="G156" s="576"/>
      <c r="H156" s="576"/>
      <c r="I156" s="553"/>
      <c r="J156" s="407" t="s">
        <v>1067</v>
      </c>
      <c r="K156" s="583">
        <v>500</v>
      </c>
      <c r="L156" s="584"/>
      <c r="M156" s="584"/>
      <c r="N156" s="585"/>
    </row>
  </sheetData>
  <mergeCells count="506">
    <mergeCell ref="B155:I155"/>
    <mergeCell ref="K155:N155"/>
    <mergeCell ref="B156:I156"/>
    <mergeCell ref="K156:N156"/>
    <mergeCell ref="B152:I152"/>
    <mergeCell ref="K152:N152"/>
    <mergeCell ref="B153:I153"/>
    <mergeCell ref="K153:N153"/>
    <mergeCell ref="B154:I154"/>
    <mergeCell ref="K154:N154"/>
    <mergeCell ref="B149:I149"/>
    <mergeCell ref="K149:N149"/>
    <mergeCell ref="B150:I150"/>
    <mergeCell ref="K150:N150"/>
    <mergeCell ref="B151:I151"/>
    <mergeCell ref="K151:N151"/>
    <mergeCell ref="B146:I146"/>
    <mergeCell ref="K146:N146"/>
    <mergeCell ref="B147:I147"/>
    <mergeCell ref="K147:N147"/>
    <mergeCell ref="B148:I148"/>
    <mergeCell ref="K148:N148"/>
    <mergeCell ref="B143:I143"/>
    <mergeCell ref="K143:N143"/>
    <mergeCell ref="B144:I144"/>
    <mergeCell ref="K144:N144"/>
    <mergeCell ref="B145:I145"/>
    <mergeCell ref="K145:N145"/>
    <mergeCell ref="B140:I140"/>
    <mergeCell ref="K140:N140"/>
    <mergeCell ref="B141:I141"/>
    <mergeCell ref="K141:N141"/>
    <mergeCell ref="B142:I142"/>
    <mergeCell ref="K142:N142"/>
    <mergeCell ref="A136:N136"/>
    <mergeCell ref="B137:I137"/>
    <mergeCell ref="K137:N137"/>
    <mergeCell ref="B138:I138"/>
    <mergeCell ref="K138:N138"/>
    <mergeCell ref="B139:I139"/>
    <mergeCell ref="K139:N139"/>
    <mergeCell ref="A134:B134"/>
    <mergeCell ref="C134:G134"/>
    <mergeCell ref="H134:L134"/>
    <mergeCell ref="M134:O134"/>
    <mergeCell ref="A135:B135"/>
    <mergeCell ref="C135:G135"/>
    <mergeCell ref="H135:L135"/>
    <mergeCell ref="M135:O135"/>
    <mergeCell ref="A132:B132"/>
    <mergeCell ref="C132:G132"/>
    <mergeCell ref="H132:L132"/>
    <mergeCell ref="M132:O132"/>
    <mergeCell ref="A133:B133"/>
    <mergeCell ref="C133:G133"/>
    <mergeCell ref="H133:L133"/>
    <mergeCell ref="M133:O133"/>
    <mergeCell ref="A130:B130"/>
    <mergeCell ref="C130:G130"/>
    <mergeCell ref="H130:L130"/>
    <mergeCell ref="M130:O130"/>
    <mergeCell ref="A131:B131"/>
    <mergeCell ref="C131:G131"/>
    <mergeCell ref="H131:L131"/>
    <mergeCell ref="M131:O131"/>
    <mergeCell ref="A128:B128"/>
    <mergeCell ref="C128:G128"/>
    <mergeCell ref="H128:L128"/>
    <mergeCell ref="M128:O128"/>
    <mergeCell ref="A129:B129"/>
    <mergeCell ref="C129:G129"/>
    <mergeCell ref="H129:L129"/>
    <mergeCell ref="M129:O129"/>
    <mergeCell ref="A126:B126"/>
    <mergeCell ref="C126:G126"/>
    <mergeCell ref="H126:L126"/>
    <mergeCell ref="M126:O126"/>
    <mergeCell ref="A127:B127"/>
    <mergeCell ref="C127:O127"/>
    <mergeCell ref="C124:G124"/>
    <mergeCell ref="H124:L124"/>
    <mergeCell ref="M124:O124"/>
    <mergeCell ref="C125:G125"/>
    <mergeCell ref="H125:L125"/>
    <mergeCell ref="M125:O125"/>
    <mergeCell ref="C121:G121"/>
    <mergeCell ref="H121:L121"/>
    <mergeCell ref="M121:O121"/>
    <mergeCell ref="A122:B125"/>
    <mergeCell ref="C122:G122"/>
    <mergeCell ref="H122:L122"/>
    <mergeCell ref="M122:O122"/>
    <mergeCell ref="C123:G123"/>
    <mergeCell ref="H123:L123"/>
    <mergeCell ref="M123:O123"/>
    <mergeCell ref="C118:G118"/>
    <mergeCell ref="H118:L118"/>
    <mergeCell ref="M118:O118"/>
    <mergeCell ref="A119:B121"/>
    <mergeCell ref="C119:G119"/>
    <mergeCell ref="H119:L119"/>
    <mergeCell ref="M119:O119"/>
    <mergeCell ref="C120:G120"/>
    <mergeCell ref="H120:L120"/>
    <mergeCell ref="M120:O120"/>
    <mergeCell ref="A115:B118"/>
    <mergeCell ref="C115:G115"/>
    <mergeCell ref="H115:L115"/>
    <mergeCell ref="M115:O115"/>
    <mergeCell ref="C116:G116"/>
    <mergeCell ref="H116:L116"/>
    <mergeCell ref="M116:O116"/>
    <mergeCell ref="C117:G117"/>
    <mergeCell ref="H117:L117"/>
    <mergeCell ref="M117:O117"/>
    <mergeCell ref="M112:O112"/>
    <mergeCell ref="C113:G113"/>
    <mergeCell ref="H113:L113"/>
    <mergeCell ref="M113:O113"/>
    <mergeCell ref="C114:G114"/>
    <mergeCell ref="H114:L114"/>
    <mergeCell ref="M114:O114"/>
    <mergeCell ref="A110:B110"/>
    <mergeCell ref="C110:G110"/>
    <mergeCell ref="H110:L110"/>
    <mergeCell ref="M110:O110"/>
    <mergeCell ref="A111:B114"/>
    <mergeCell ref="C111:G111"/>
    <mergeCell ref="H111:L111"/>
    <mergeCell ref="M111:O111"/>
    <mergeCell ref="C112:G112"/>
    <mergeCell ref="H112:L112"/>
    <mergeCell ref="A108:B109"/>
    <mergeCell ref="C108:G108"/>
    <mergeCell ref="H108:L108"/>
    <mergeCell ref="M108:O108"/>
    <mergeCell ref="C109:G109"/>
    <mergeCell ref="H109:L109"/>
    <mergeCell ref="M109:O109"/>
    <mergeCell ref="C106:G106"/>
    <mergeCell ref="H106:L106"/>
    <mergeCell ref="M106:O106"/>
    <mergeCell ref="C107:G107"/>
    <mergeCell ref="H107:L107"/>
    <mergeCell ref="M107:O107"/>
    <mergeCell ref="C103:G103"/>
    <mergeCell ref="H103:L103"/>
    <mergeCell ref="M103:O103"/>
    <mergeCell ref="A104:B107"/>
    <mergeCell ref="C104:G104"/>
    <mergeCell ref="H104:L104"/>
    <mergeCell ref="M104:O104"/>
    <mergeCell ref="C105:G105"/>
    <mergeCell ref="H105:L105"/>
    <mergeCell ref="M105:O105"/>
    <mergeCell ref="A100:B103"/>
    <mergeCell ref="C100:G100"/>
    <mergeCell ref="H100:L100"/>
    <mergeCell ref="M100:O100"/>
    <mergeCell ref="C101:G101"/>
    <mergeCell ref="H101:L101"/>
    <mergeCell ref="M101:O101"/>
    <mergeCell ref="C102:G102"/>
    <mergeCell ref="H102:L102"/>
    <mergeCell ref="M102:O102"/>
    <mergeCell ref="A98:B98"/>
    <mergeCell ref="C98:G98"/>
    <mergeCell ref="H98:L98"/>
    <mergeCell ref="M98:O98"/>
    <mergeCell ref="A99:B99"/>
    <mergeCell ref="C99:G99"/>
    <mergeCell ref="H99:L99"/>
    <mergeCell ref="M99:O99"/>
    <mergeCell ref="A96:B96"/>
    <mergeCell ref="C96:G96"/>
    <mergeCell ref="H96:L96"/>
    <mergeCell ref="M96:O96"/>
    <mergeCell ref="A97:B97"/>
    <mergeCell ref="C97:G97"/>
    <mergeCell ref="H97:L97"/>
    <mergeCell ref="M97:O97"/>
    <mergeCell ref="A94:B94"/>
    <mergeCell ref="C94:G94"/>
    <mergeCell ref="H94:L94"/>
    <mergeCell ref="M94:O94"/>
    <mergeCell ref="A95:B95"/>
    <mergeCell ref="C95:G95"/>
    <mergeCell ref="H95:L95"/>
    <mergeCell ref="M95:O95"/>
    <mergeCell ref="C92:G92"/>
    <mergeCell ref="H92:L92"/>
    <mergeCell ref="M92:O92"/>
    <mergeCell ref="C93:G93"/>
    <mergeCell ref="H93:L93"/>
    <mergeCell ref="M93:O93"/>
    <mergeCell ref="M89:O89"/>
    <mergeCell ref="C90:G90"/>
    <mergeCell ref="H90:L90"/>
    <mergeCell ref="M90:O90"/>
    <mergeCell ref="C91:G91"/>
    <mergeCell ref="H91:L91"/>
    <mergeCell ref="M91:O91"/>
    <mergeCell ref="A86:B93"/>
    <mergeCell ref="C86:O86"/>
    <mergeCell ref="C87:G87"/>
    <mergeCell ref="H87:L87"/>
    <mergeCell ref="M87:O87"/>
    <mergeCell ref="C88:G88"/>
    <mergeCell ref="H88:L88"/>
    <mergeCell ref="M88:O88"/>
    <mergeCell ref="C89:G89"/>
    <mergeCell ref="H89:L89"/>
    <mergeCell ref="A84:B84"/>
    <mergeCell ref="C84:H84"/>
    <mergeCell ref="I84:L84"/>
    <mergeCell ref="M84:O84"/>
    <mergeCell ref="A85:B85"/>
    <mergeCell ref="C85:G85"/>
    <mergeCell ref="H85:L85"/>
    <mergeCell ref="M85:O85"/>
    <mergeCell ref="A82:B82"/>
    <mergeCell ref="C82:H82"/>
    <mergeCell ref="I82:L82"/>
    <mergeCell ref="M82:O82"/>
    <mergeCell ref="A83:B83"/>
    <mergeCell ref="C83:H83"/>
    <mergeCell ref="I83:L83"/>
    <mergeCell ref="M83:O83"/>
    <mergeCell ref="A80:B80"/>
    <mergeCell ref="C80:H80"/>
    <mergeCell ref="I80:L80"/>
    <mergeCell ref="M80:O80"/>
    <mergeCell ref="A81:B81"/>
    <mergeCell ref="C81:H81"/>
    <mergeCell ref="I81:L81"/>
    <mergeCell ref="M81:O81"/>
    <mergeCell ref="A78:B78"/>
    <mergeCell ref="C78:H78"/>
    <mergeCell ref="I78:L78"/>
    <mergeCell ref="M78:O78"/>
    <mergeCell ref="A79:B79"/>
    <mergeCell ref="C79:H79"/>
    <mergeCell ref="I79:L79"/>
    <mergeCell ref="M79:O79"/>
    <mergeCell ref="A76:B76"/>
    <mergeCell ref="C76:H76"/>
    <mergeCell ref="I76:L76"/>
    <mergeCell ref="M76:O76"/>
    <mergeCell ref="A77:B77"/>
    <mergeCell ref="C77:H77"/>
    <mergeCell ref="I77:L77"/>
    <mergeCell ref="M77:O77"/>
    <mergeCell ref="A74:B74"/>
    <mergeCell ref="C74:H74"/>
    <mergeCell ref="I74:L74"/>
    <mergeCell ref="M74:O74"/>
    <mergeCell ref="A75:B75"/>
    <mergeCell ref="C75:H75"/>
    <mergeCell ref="I75:L75"/>
    <mergeCell ref="M75:O75"/>
    <mergeCell ref="A72:B72"/>
    <mergeCell ref="C72:H72"/>
    <mergeCell ref="I72:L72"/>
    <mergeCell ref="M72:O72"/>
    <mergeCell ref="A73:B73"/>
    <mergeCell ref="C73:H73"/>
    <mergeCell ref="I73:L73"/>
    <mergeCell ref="M73:O73"/>
    <mergeCell ref="A70:B70"/>
    <mergeCell ref="C70:H70"/>
    <mergeCell ref="I70:L70"/>
    <mergeCell ref="M70:O70"/>
    <mergeCell ref="A71:B71"/>
    <mergeCell ref="C71:H71"/>
    <mergeCell ref="I71:L71"/>
    <mergeCell ref="M71:O71"/>
    <mergeCell ref="A68:B68"/>
    <mergeCell ref="C68:H68"/>
    <mergeCell ref="I68:L68"/>
    <mergeCell ref="M68:O68"/>
    <mergeCell ref="A69:B69"/>
    <mergeCell ref="C69:H69"/>
    <mergeCell ref="I69:L69"/>
    <mergeCell ref="M69:O69"/>
    <mergeCell ref="A66:B66"/>
    <mergeCell ref="C66:H66"/>
    <mergeCell ref="I66:L66"/>
    <mergeCell ref="M66:O66"/>
    <mergeCell ref="A67:B67"/>
    <mergeCell ref="C67:H67"/>
    <mergeCell ref="I67:L67"/>
    <mergeCell ref="M67:O67"/>
    <mergeCell ref="A64:B64"/>
    <mergeCell ref="C64:H64"/>
    <mergeCell ref="I64:L64"/>
    <mergeCell ref="M64:O64"/>
    <mergeCell ref="A65:B65"/>
    <mergeCell ref="C65:H65"/>
    <mergeCell ref="I65:L65"/>
    <mergeCell ref="M65:O65"/>
    <mergeCell ref="A62:B62"/>
    <mergeCell ref="C62:H62"/>
    <mergeCell ref="I62:L62"/>
    <mergeCell ref="M62:O62"/>
    <mergeCell ref="A63:B63"/>
    <mergeCell ref="C63:H63"/>
    <mergeCell ref="I63:L63"/>
    <mergeCell ref="M63:O63"/>
    <mergeCell ref="A60:B60"/>
    <mergeCell ref="C60:H60"/>
    <mergeCell ref="I60:L60"/>
    <mergeCell ref="M60:O60"/>
    <mergeCell ref="A61:B61"/>
    <mergeCell ref="C61:H61"/>
    <mergeCell ref="I61:L61"/>
    <mergeCell ref="M61:O61"/>
    <mergeCell ref="A58:B58"/>
    <mergeCell ref="C58:H58"/>
    <mergeCell ref="I58:L58"/>
    <mergeCell ref="M58:O58"/>
    <mergeCell ref="A59:B59"/>
    <mergeCell ref="C59:H59"/>
    <mergeCell ref="I59:L59"/>
    <mergeCell ref="M59:O59"/>
    <mergeCell ref="A56:B56"/>
    <mergeCell ref="C56:H56"/>
    <mergeCell ref="I56:L56"/>
    <mergeCell ref="M56:O56"/>
    <mergeCell ref="A57:B57"/>
    <mergeCell ref="C57:H57"/>
    <mergeCell ref="I57:L57"/>
    <mergeCell ref="M57:O57"/>
    <mergeCell ref="A54:B54"/>
    <mergeCell ref="C54:H54"/>
    <mergeCell ref="I54:L54"/>
    <mergeCell ref="M54:O54"/>
    <mergeCell ref="A55:B55"/>
    <mergeCell ref="C55:H55"/>
    <mergeCell ref="I55:L55"/>
    <mergeCell ref="M55:O55"/>
    <mergeCell ref="A52:B52"/>
    <mergeCell ref="C52:H52"/>
    <mergeCell ref="I52:L52"/>
    <mergeCell ref="M52:O52"/>
    <mergeCell ref="A53:B53"/>
    <mergeCell ref="C53:H53"/>
    <mergeCell ref="I53:L53"/>
    <mergeCell ref="M53:O53"/>
    <mergeCell ref="A50:B50"/>
    <mergeCell ref="C50:H50"/>
    <mergeCell ref="I50:L50"/>
    <mergeCell ref="M50:O50"/>
    <mergeCell ref="A51:B51"/>
    <mergeCell ref="C51:H51"/>
    <mergeCell ref="I51:L51"/>
    <mergeCell ref="M51:O51"/>
    <mergeCell ref="A48:B48"/>
    <mergeCell ref="C48:H48"/>
    <mergeCell ref="I48:L48"/>
    <mergeCell ref="M48:O48"/>
    <mergeCell ref="A49:B49"/>
    <mergeCell ref="C49:H49"/>
    <mergeCell ref="I49:L49"/>
    <mergeCell ref="M49:O49"/>
    <mergeCell ref="A46:B46"/>
    <mergeCell ref="C46:H46"/>
    <mergeCell ref="I46:L46"/>
    <mergeCell ref="M46:O46"/>
    <mergeCell ref="A47:B47"/>
    <mergeCell ref="C47:H47"/>
    <mergeCell ref="I47:L47"/>
    <mergeCell ref="M47:O47"/>
    <mergeCell ref="A44:B44"/>
    <mergeCell ref="C44:H44"/>
    <mergeCell ref="I44:L44"/>
    <mergeCell ref="M44:O44"/>
    <mergeCell ref="A45:B45"/>
    <mergeCell ref="C45:H45"/>
    <mergeCell ref="I45:L45"/>
    <mergeCell ref="M45:O45"/>
    <mergeCell ref="A42:B42"/>
    <mergeCell ref="C42:H42"/>
    <mergeCell ref="I42:L42"/>
    <mergeCell ref="M42:O42"/>
    <mergeCell ref="A43:B43"/>
    <mergeCell ref="C43:H43"/>
    <mergeCell ref="I43:L43"/>
    <mergeCell ref="M43:O43"/>
    <mergeCell ref="A40:B40"/>
    <mergeCell ref="C40:H40"/>
    <mergeCell ref="I40:L40"/>
    <mergeCell ref="M40:O40"/>
    <mergeCell ref="A41:B41"/>
    <mergeCell ref="C41:H41"/>
    <mergeCell ref="I41:L41"/>
    <mergeCell ref="M41:O41"/>
    <mergeCell ref="A38:B38"/>
    <mergeCell ref="C38:H38"/>
    <mergeCell ref="I38:L38"/>
    <mergeCell ref="M38:O38"/>
    <mergeCell ref="A39:B39"/>
    <mergeCell ref="C39:H39"/>
    <mergeCell ref="I39:L39"/>
    <mergeCell ref="M39:O39"/>
    <mergeCell ref="M35:O35"/>
    <mergeCell ref="C36:H36"/>
    <mergeCell ref="I36:L36"/>
    <mergeCell ref="M36:O36"/>
    <mergeCell ref="A37:B37"/>
    <mergeCell ref="C37:H37"/>
    <mergeCell ref="I37:L37"/>
    <mergeCell ref="M37:O37"/>
    <mergeCell ref="A32:B36"/>
    <mergeCell ref="C32:O32"/>
    <mergeCell ref="C33:H33"/>
    <mergeCell ref="I33:L33"/>
    <mergeCell ref="M33:O33"/>
    <mergeCell ref="C34:H34"/>
    <mergeCell ref="I34:L34"/>
    <mergeCell ref="M34:O34"/>
    <mergeCell ref="C35:H35"/>
    <mergeCell ref="I35:L35"/>
    <mergeCell ref="A27:B31"/>
    <mergeCell ref="C27:O27"/>
    <mergeCell ref="C28:G28"/>
    <mergeCell ref="H28:L28"/>
    <mergeCell ref="M28:O28"/>
    <mergeCell ref="C29:G29"/>
    <mergeCell ref="H29:L29"/>
    <mergeCell ref="C24:G24"/>
    <mergeCell ref="H24:L24"/>
    <mergeCell ref="M24:O24"/>
    <mergeCell ref="C25:G25"/>
    <mergeCell ref="H25:L25"/>
    <mergeCell ref="M25:O25"/>
    <mergeCell ref="M29:O29"/>
    <mergeCell ref="C30:G30"/>
    <mergeCell ref="H30:L30"/>
    <mergeCell ref="M30:O30"/>
    <mergeCell ref="C31:G31"/>
    <mergeCell ref="H31:L31"/>
    <mergeCell ref="M31:O31"/>
    <mergeCell ref="C26:G26"/>
    <mergeCell ref="H26:L26"/>
    <mergeCell ref="M26:O26"/>
    <mergeCell ref="A20:O20"/>
    <mergeCell ref="A21:B21"/>
    <mergeCell ref="C21:G21"/>
    <mergeCell ref="H21:L21"/>
    <mergeCell ref="M21:O21"/>
    <mergeCell ref="A22:B26"/>
    <mergeCell ref="C22:O22"/>
    <mergeCell ref="C23:G23"/>
    <mergeCell ref="H23:L23"/>
    <mergeCell ref="M23:O23"/>
    <mergeCell ref="A18:C18"/>
    <mergeCell ref="D18:E18"/>
    <mergeCell ref="F18:K18"/>
    <mergeCell ref="A19:C19"/>
    <mergeCell ref="D19:E19"/>
    <mergeCell ref="F19:K19"/>
    <mergeCell ref="A16:C16"/>
    <mergeCell ref="D16:E16"/>
    <mergeCell ref="F16:K16"/>
    <mergeCell ref="A17:C17"/>
    <mergeCell ref="D17:E17"/>
    <mergeCell ref="F17:K17"/>
    <mergeCell ref="A14:C14"/>
    <mergeCell ref="D14:E14"/>
    <mergeCell ref="F14:K14"/>
    <mergeCell ref="A15:C15"/>
    <mergeCell ref="D15:E15"/>
    <mergeCell ref="F15:K15"/>
    <mergeCell ref="A11:D11"/>
    <mergeCell ref="E11:F11"/>
    <mergeCell ref="G11:M11"/>
    <mergeCell ref="A12:K12"/>
    <mergeCell ref="A13:C13"/>
    <mergeCell ref="D13:E13"/>
    <mergeCell ref="F13:K13"/>
    <mergeCell ref="A9:D9"/>
    <mergeCell ref="E9:F9"/>
    <mergeCell ref="G9:M9"/>
    <mergeCell ref="A10:D10"/>
    <mergeCell ref="E10:F10"/>
    <mergeCell ref="G10:M10"/>
    <mergeCell ref="A7:D7"/>
    <mergeCell ref="E7:F7"/>
    <mergeCell ref="G7:M7"/>
    <mergeCell ref="A8:D8"/>
    <mergeCell ref="E8:F8"/>
    <mergeCell ref="G8:M8"/>
    <mergeCell ref="A5:D5"/>
    <mergeCell ref="E5:F5"/>
    <mergeCell ref="G5:M5"/>
    <mergeCell ref="A6:D6"/>
    <mergeCell ref="E6:F6"/>
    <mergeCell ref="G6:M6"/>
    <mergeCell ref="A1:M1"/>
    <mergeCell ref="A2:M2"/>
    <mergeCell ref="A3:D3"/>
    <mergeCell ref="E3:F3"/>
    <mergeCell ref="G3:M3"/>
    <mergeCell ref="A4:D4"/>
    <mergeCell ref="E4:F4"/>
    <mergeCell ref="G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1_Pocinkuvani i PP-R cevki</vt:lpstr>
      <vt:lpstr>2_Fasonski liveni </vt:lpstr>
      <vt:lpstr>3 ПЕ црева</vt:lpstr>
      <vt:lpstr> 3,1 KПЕ цевки и фас</vt:lpstr>
      <vt:lpstr>4. PVC водовод</vt:lpstr>
      <vt:lpstr>5 Капаци </vt:lpstr>
      <vt:lpstr>6_Creva</vt:lpstr>
      <vt:lpstr>7_del uslugi</vt:lpstr>
      <vt:lpstr>USLUGI NA JP ISAR</vt:lpstr>
    </vt:vector>
  </TitlesOfParts>
  <Company>JPISAR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ISAR</dc:creator>
  <cp:lastModifiedBy>Irena</cp:lastModifiedBy>
  <cp:lastPrinted>2022-02-18T07:37:23Z</cp:lastPrinted>
  <dcterms:created xsi:type="dcterms:W3CDTF">2010-08-03T11:05:57Z</dcterms:created>
  <dcterms:modified xsi:type="dcterms:W3CDTF">2022-02-28T10:02:23Z</dcterms:modified>
</cp:coreProperties>
</file>